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6605" windowHeight="9435" tabRatio="923" firstSheet="10" activeTab="21"/>
  </bookViews>
  <sheets>
    <sheet name="Stockholm" sheetId="1" r:id="rId1"/>
    <sheet name="Västerbotten" sheetId="2" r:id="rId2"/>
    <sheet name="Norrbotten" sheetId="3" r:id="rId3"/>
    <sheet name="Uppsala" sheetId="4" r:id="rId4"/>
    <sheet name="Södermanland" sheetId="5" r:id="rId5"/>
    <sheet name="Östergötland" sheetId="6" r:id="rId6"/>
    <sheet name="Jönköping" sheetId="7" r:id="rId7"/>
    <sheet name="Kronoberg" sheetId="8" r:id="rId8"/>
    <sheet name="Kalmar" sheetId="9" r:id="rId9"/>
    <sheet name="Gotland" sheetId="10" r:id="rId10"/>
    <sheet name="Blekinge" sheetId="11" r:id="rId11"/>
    <sheet name="Skåne" sheetId="12" r:id="rId12"/>
    <sheet name="Halland" sheetId="13" r:id="rId13"/>
    <sheet name="Västra Götaland" sheetId="14" r:id="rId14"/>
    <sheet name="Värmland" sheetId="15" r:id="rId15"/>
    <sheet name="Örebro" sheetId="16" r:id="rId16"/>
    <sheet name="Västmanland" sheetId="17" r:id="rId17"/>
    <sheet name="Dalarna" sheetId="18" r:id="rId18"/>
    <sheet name="Gävleborg" sheetId="19" r:id="rId19"/>
    <sheet name="Västernorrland" sheetId="20" r:id="rId20"/>
    <sheet name="Jämtland" sheetId="21" r:id="rId21"/>
    <sheet name="Sammanställning" sheetId="22" r:id="rId22"/>
  </sheets>
  <definedNames>
    <definedName name="_xlnm.Print_Area" localSheetId="10">'Blekinge'!$A$1:$N$83</definedName>
    <definedName name="_xlnm.Print_Area" localSheetId="17">'Dalarna'!$A$1:$I$72</definedName>
    <definedName name="_xlnm.Print_Area" localSheetId="9">'Gotland'!$A$1:$I$72</definedName>
    <definedName name="_xlnm.Print_Area" localSheetId="18">'Gävleborg'!$A$1:$I$70</definedName>
    <definedName name="_xlnm.Print_Area" localSheetId="12">'Halland'!$A$1:$I$72</definedName>
    <definedName name="_xlnm.Print_Area" localSheetId="20">'Jämtland'!$A$1:$I$72</definedName>
    <definedName name="_xlnm.Print_Area" localSheetId="6">'Jönköping'!$A$1:$I$72</definedName>
    <definedName name="_xlnm.Print_Area" localSheetId="8">'Kalmar'!$A$1:$I$72</definedName>
    <definedName name="_xlnm.Print_Area" localSheetId="7">'Kronoberg'!$A$1:$I$72</definedName>
    <definedName name="_xlnm.Print_Area" localSheetId="2">'Norrbotten'!$A$1:$I$72</definedName>
    <definedName name="_xlnm.Print_Area" localSheetId="21">'Sammanställning'!$A$1:$H$88</definedName>
    <definedName name="_xlnm.Print_Area" localSheetId="11">'Skåne'!$A$1:$I$72</definedName>
    <definedName name="_xlnm.Print_Area" localSheetId="0">'Stockholm'!$A$1:$I$74</definedName>
    <definedName name="_xlnm.Print_Area" localSheetId="4">'Södermanland'!$A$1:$I$72</definedName>
    <definedName name="_xlnm.Print_Area" localSheetId="3">'Uppsala'!$A$1:$I$72</definedName>
    <definedName name="_xlnm.Print_Area" localSheetId="14">'Värmland'!$A$1:$I$72</definedName>
    <definedName name="_xlnm.Print_Area" localSheetId="1">'Västerbotten'!$A$1:$I$73</definedName>
    <definedName name="_xlnm.Print_Area" localSheetId="19">'Västernorrland'!$A$1:$AI$71</definedName>
    <definedName name="_xlnm.Print_Area" localSheetId="16">'Västmanland'!$A$1:$I$72</definedName>
    <definedName name="_xlnm.Print_Area" localSheetId="13">'Västra Götaland'!$A$1:$I$72</definedName>
    <definedName name="_xlnm.Print_Area" localSheetId="15">'Örebro'!$A$1:$I$72</definedName>
    <definedName name="_xlnm.Print_Area" localSheetId="5">'Östergötland'!$A$1:$I$72</definedName>
  </definedNames>
  <calcPr fullCalcOnLoad="1"/>
</workbook>
</file>

<file path=xl/comments14.xml><?xml version="1.0" encoding="utf-8"?>
<comments xmlns="http://schemas.openxmlformats.org/spreadsheetml/2006/main">
  <authors>
    <author>Uffe Schultz</author>
  </authors>
  <commentList>
    <comment ref="D37" authorId="0">
      <text>
        <r>
          <rPr>
            <b/>
            <sz val="9"/>
            <rFont val="Tahoma"/>
            <family val="0"/>
          </rPr>
          <t>Uffe Schultz:</t>
        </r>
        <r>
          <rPr>
            <sz val="9"/>
            <rFont val="Tahoma"/>
            <family val="0"/>
          </rPr>
          <t xml:space="preserve">
Alvar Hedén
Nya Träsven
Hilmersson
Fengersfors- Knarrbyn</t>
        </r>
      </text>
    </comment>
    <comment ref="D38" authorId="0">
      <text>
        <r>
          <rPr>
            <b/>
            <sz val="9"/>
            <rFont val="Tahoma"/>
            <family val="0"/>
          </rPr>
          <t>Uffe Schultz:</t>
        </r>
        <r>
          <rPr>
            <sz val="9"/>
            <rFont val="Tahoma"/>
            <family val="0"/>
          </rPr>
          <t xml:space="preserve">
Sjötorp 2:61 m.fl.
F1488-0044 Stallbacka industriområde (Ferro)
Mossebolunds Såg
Göteborgs Mönsterkort
F1440-0110 Elmek AB (Avsl. 2010)
F1438-0013 Nössemarks Lanthandel
F1439-0105 Gunnebo Protection (fd Ödeborgs bruk, fd Gunnebo)
F1480-0100 Svensk Bilsanering, Tagene Beg. Bildelar f.d.
F1471-0008 Götene Garveri
F1441-0007 Alléskolan Floda
F1493-0013 Svaneberg 7:1, Svaneberg 5:1
F1493-0018 Boterstena vattentäkt
F1498-0008 Garveriet Madäng, Forsa Läderfabrik
F1498-0019 Tjärfabriken Blåhult, Sanseryd
F1480-0070 Fd Nysilverfabriken Croma Industribolag
F1441-0020 Skallsjö 2:86 (Floda bildelar) (Avsl. 2007)
F1492-0021 Åmål 2:1 f.d. Oljedepå vid Åmålsån/Nybrogatan
F1489-0030 Erska, Hasses Service
Mölndalsån
Grönahögs Motorsåg AB
</t>
        </r>
      </text>
    </comment>
    <comment ref="E38" authorId="0">
      <text>
        <r>
          <rPr>
            <b/>
            <sz val="9"/>
            <rFont val="Tahoma"/>
            <family val="0"/>
          </rPr>
          <t>Uffe Schultz:</t>
        </r>
        <r>
          <rPr>
            <sz val="9"/>
            <rFont val="Tahoma"/>
            <family val="0"/>
          </rPr>
          <t xml:space="preserve">
F1480-0140 Gasverket Majorna
F1466-0002 Fåglaviks Glasbruk (Avsl. 2009)
F1489-0006 Klinges garveri
</t>
        </r>
      </text>
    </comment>
    <comment ref="E39" authorId="0">
      <text>
        <r>
          <rPr>
            <b/>
            <sz val="9"/>
            <rFont val="Tahoma"/>
            <family val="0"/>
          </rPr>
          <t>Uffe Schultz:</t>
        </r>
        <r>
          <rPr>
            <sz val="9"/>
            <rFont val="Tahoma"/>
            <family val="0"/>
          </rPr>
          <t xml:space="preserve">
F1447-0003 Gullspångs Elektrokemiska AB (GEA)</t>
        </r>
      </text>
    </comment>
    <comment ref="D40" authorId="0">
      <text>
        <r>
          <rPr>
            <b/>
            <sz val="9"/>
            <rFont val="Tahoma"/>
            <family val="0"/>
          </rPr>
          <t>Uffe Schultz:</t>
        </r>
        <r>
          <rPr>
            <sz val="9"/>
            <rFont val="Tahoma"/>
            <family val="0"/>
          </rPr>
          <t xml:space="preserve">
F1460-0008 Sulfiten
Fagersanna
Sundet (Torsö)
</t>
        </r>
      </text>
    </comment>
    <comment ref="E40" authorId="0">
      <text>
        <r>
          <rPr>
            <b/>
            <sz val="9"/>
            <rFont val="Tahoma"/>
            <family val="0"/>
          </rPr>
          <t>Uffe Schultz:</t>
        </r>
        <r>
          <rPr>
            <sz val="9"/>
            <rFont val="Tahoma"/>
            <family val="0"/>
          </rPr>
          <t xml:space="preserve">
F1463-0113 Örby Sågverk </t>
        </r>
      </text>
    </comment>
    <comment ref="D41" authorId="0">
      <text>
        <r>
          <rPr>
            <b/>
            <sz val="9"/>
            <rFont val="Tahoma"/>
            <family val="0"/>
          </rPr>
          <t>Uffe Schultz:</t>
        </r>
        <r>
          <rPr>
            <sz val="9"/>
            <rFont val="Tahoma"/>
            <family val="0"/>
          </rPr>
          <t xml:space="preserve">
F1441-0126 Lerums kemtvätt (Arvehälls)*
F1441-0102 Ljungdahls Färgfabrik (Bidrag avsl. 2008)*
F1421-2002 Töllås gruva*
F1495-0004 Skara Gasverk (Avsl. 2008)
Rödfyrdhögar
</t>
        </r>
      </text>
    </comment>
    <comment ref="E41" authorId="0">
      <text>
        <r>
          <rPr>
            <b/>
            <sz val="9"/>
            <rFont val="Tahoma"/>
            <family val="0"/>
          </rPr>
          <t>Uffe Schultz:</t>
        </r>
        <r>
          <rPr>
            <sz val="9"/>
            <rFont val="Tahoma"/>
            <family val="0"/>
          </rPr>
          <t xml:space="preserve">
F1494-0031 Västra hamnen
F1490-2012 F.d. panncentral HSB Alideberg (Avsl. 2009)
F1489-0029 Sörhaga 1:18 och 1:19
F1415-0003 Deponi/bilskrot Stripplekärr*
F1440-0032 Sandliden
F1486-0001 Blomsholm
</t>
        </r>
      </text>
    </comment>
    <comment ref="D42" authorId="0">
      <text>
        <r>
          <rPr>
            <b/>
            <sz val="9"/>
            <rFont val="Tahoma"/>
            <family val="0"/>
          </rPr>
          <t>Uffe Schultz:</t>
        </r>
        <r>
          <rPr>
            <sz val="9"/>
            <rFont val="Tahoma"/>
            <family val="0"/>
          </rPr>
          <t xml:space="preserve">
F1461-0001 Köpmannebro
Älvängens industriområde
Le Bruk, Bälnäs Ind. omr.
F1447-3001 Vänerhamn, Otterbäcken
</t>
        </r>
      </text>
    </comment>
    <comment ref="E42" authorId="0">
      <text>
        <r>
          <rPr>
            <b/>
            <sz val="9"/>
            <rFont val="Tahoma"/>
            <family val="0"/>
          </rPr>
          <t>Uffe Schultz:</t>
        </r>
        <r>
          <rPr>
            <sz val="9"/>
            <rFont val="Tahoma"/>
            <family val="0"/>
          </rPr>
          <t xml:space="preserve">
F1488-0138 Stridsberg &amp; Biörck AB, Källstorp (Avsl. 2009)
F1490-0143 Viskan (Djupasjön, Guttasjön, Rydboholmsdammarna)*
</t>
        </r>
      </text>
    </comment>
    <comment ref="D43" authorId="0">
      <text>
        <r>
          <rPr>
            <b/>
            <sz val="9"/>
            <rFont val="Tahoma"/>
            <family val="0"/>
          </rPr>
          <t>Uffe Schultz:</t>
        </r>
        <r>
          <rPr>
            <sz val="9"/>
            <rFont val="Tahoma"/>
            <family val="0"/>
          </rPr>
          <t xml:space="preserve">
Melleruds Järn-och Metallgjuteri
F1488-0047 Nedlagd kemtvätt, Järnsågen 3
F1465-0033 Garveriet Svenljunga
</t>
        </r>
      </text>
    </comment>
    <comment ref="D44" authorId="0">
      <text>
        <r>
          <rPr>
            <b/>
            <sz val="9"/>
            <rFont val="Tahoma"/>
            <family val="2"/>
          </rPr>
          <t>Uffe Schultz:</t>
        </r>
        <r>
          <rPr>
            <sz val="9"/>
            <rFont val="Tahoma"/>
            <family val="2"/>
          </rPr>
          <t xml:space="preserve">
Sulfiten Badplatsen
Surte 2:38
F1460-0001 EKA Bengtsfors*</t>
        </r>
      </text>
    </comment>
    <comment ref="E44" authorId="0">
      <text>
        <r>
          <rPr>
            <b/>
            <sz val="9"/>
            <rFont val="Tahoma"/>
            <family val="2"/>
          </rPr>
          <t>Uffe Schultz:</t>
        </r>
        <r>
          <rPr>
            <sz val="9"/>
            <rFont val="Tahoma"/>
            <family val="2"/>
          </rPr>
          <t xml:space="preserve">
Mossgropen f.d. Göta Färgeri AB*</t>
        </r>
      </text>
    </comment>
    <comment ref="D45" authorId="0">
      <text>
        <r>
          <rPr>
            <sz val="9"/>
            <rFont val="Tahoma"/>
            <family val="2"/>
          </rPr>
          <t>F1440-0009 Bohus Varv fd</t>
        </r>
      </text>
    </comment>
    <comment ref="E45" authorId="0">
      <text>
        <r>
          <rPr>
            <b/>
            <sz val="9"/>
            <rFont val="Tahoma"/>
            <family val="2"/>
          </rPr>
          <t>Uffe Schultz:</t>
        </r>
        <r>
          <rPr>
            <sz val="9"/>
            <rFont val="Tahoma"/>
            <family val="2"/>
          </rPr>
          <t xml:space="preserve">
F1452-0105 Olsson &amp; Co (Gudarp)*
Kv Kniven
Alingsås Gasverk
Surte Glasbruk*</t>
        </r>
      </text>
    </comment>
    <comment ref="G52" authorId="0">
      <text>
        <r>
          <rPr>
            <b/>
            <sz val="9"/>
            <rFont val="Tahoma"/>
            <family val="2"/>
          </rPr>
          <t>Uffe Schultz:</t>
        </r>
        <r>
          <rPr>
            <sz val="9"/>
            <rFont val="Tahoma"/>
            <family val="2"/>
          </rPr>
          <t xml:space="preserve">
Varav 55 är SPIMFAB-objekt (Status enl SPIMFAB: "Pågående")</t>
        </r>
      </text>
    </comment>
    <comment ref="D53" authorId="0">
      <text>
        <r>
          <rPr>
            <b/>
            <sz val="9"/>
            <rFont val="Tahoma"/>
            <family val="2"/>
          </rPr>
          <t>Uffe Schultz:</t>
        </r>
        <r>
          <rPr>
            <sz val="9"/>
            <rFont val="Tahoma"/>
            <family val="2"/>
          </rPr>
          <t xml:space="preserve">
Varav 8 objekt har klassats ned efter utredning: 
Timmele &amp; Werner AB
Borås Wäfveri Beredning AB
Eiser AB, Lundby
Göta Färgeri
Saxylle Kilsund
Jonsereds fabriker
Forsviks Skogar AB
Ludvig Svensson
</t>
        </r>
      </text>
    </comment>
    <comment ref="E53" authorId="0">
      <text>
        <r>
          <rPr>
            <b/>
            <sz val="9"/>
            <rFont val="Tahoma"/>
            <family val="2"/>
          </rPr>
          <t>Uffe Schultz:</t>
        </r>
        <r>
          <rPr>
            <sz val="9"/>
            <rFont val="Tahoma"/>
            <family val="2"/>
          </rPr>
          <t xml:space="preserve">
Varav 3 objekt har klassats ned efter utredning: 
IAC Group, f.d. Lear Tanum
FOV Fabrics AB
Swedish Match Industries AB
</t>
        </r>
      </text>
    </comment>
    <comment ref="G53" authorId="0">
      <text>
        <r>
          <rPr>
            <b/>
            <sz val="9"/>
            <rFont val="Tahoma"/>
            <family val="2"/>
          </rPr>
          <t>Uffe Schultz:</t>
        </r>
        <r>
          <rPr>
            <sz val="9"/>
            <rFont val="Tahoma"/>
            <family val="2"/>
          </rPr>
          <t xml:space="preserve">
Varav 353 är SPIMFAB-objekt (Status enl SPIMFAB: "Rent")</t>
        </r>
      </text>
    </comment>
    <comment ref="D58" authorId="0">
      <text>
        <r>
          <rPr>
            <b/>
            <sz val="9"/>
            <rFont val="Tahoma"/>
            <family val="0"/>
          </rPr>
          <t>Uffe Schultz:</t>
        </r>
        <r>
          <rPr>
            <sz val="9"/>
            <rFont val="Tahoma"/>
            <family val="0"/>
          </rPr>
          <t xml:space="preserve">
Almedals AB
Teknos
Kvarnabo Timber
Brudaremossen
Torsviken miljöfarligt avfall
Alloys Mjölkberget
Ranstad
Alcatel
Inlands Kartongbruk
Daros</t>
        </r>
      </text>
    </comment>
    <comment ref="D59" authorId="0">
      <text>
        <r>
          <rPr>
            <b/>
            <sz val="9"/>
            <rFont val="Tahoma"/>
            <family val="2"/>
          </rPr>
          <t>Uffe Schultz:</t>
        </r>
        <r>
          <rPr>
            <sz val="9"/>
            <rFont val="Tahoma"/>
            <family val="2"/>
          </rPr>
          <t xml:space="preserve">
Mossgropen
Eka Bengtsfors
Holmen
Hexion</t>
        </r>
      </text>
    </comment>
    <comment ref="D60" authorId="0">
      <text>
        <r>
          <rPr>
            <b/>
            <sz val="9"/>
            <rFont val="Tahoma"/>
            <family val="0"/>
          </rPr>
          <t>Uffe Schultz:</t>
        </r>
        <r>
          <rPr>
            <sz val="9"/>
            <rFont val="Tahoma"/>
            <family val="0"/>
          </rPr>
          <t xml:space="preserve">
LignoTech Sweden AB
Svenskt Konstsilke
Galvano
Nonylfenolfabriken
Klippan Mölndal
Surte Glasbruk*
Vopak Rya</t>
        </r>
      </text>
    </comment>
    <comment ref="E60" authorId="0">
      <text>
        <r>
          <rPr>
            <b/>
            <sz val="9"/>
            <rFont val="Tahoma"/>
            <family val="0"/>
          </rPr>
          <t>Uffe Schultz:</t>
        </r>
        <r>
          <rPr>
            <sz val="9"/>
            <rFont val="Tahoma"/>
            <family val="0"/>
          </rPr>
          <t xml:space="preserve">
Necks
Flugger
TA Hydronics
VSFL AB
Sjötofta Tråd
Axel Bodéns
Färgeri AB Levanten
Surte Hamn
Välen mudder
Ericsson Microwave</t>
        </r>
      </text>
    </comment>
    <comment ref="G60" authorId="0">
      <text>
        <r>
          <rPr>
            <b/>
            <sz val="9"/>
            <rFont val="Tahoma"/>
            <family val="2"/>
          </rPr>
          <t>Uffe Schultz:</t>
        </r>
        <r>
          <rPr>
            <sz val="9"/>
            <rFont val="Tahoma"/>
            <family val="2"/>
          </rPr>
          <t xml:space="preserve">
Varav 329 är SPIMFAB-objekt. (Status enl SPIMFAB: 294 st "Sanerade", 35 st "sanerade av annan"). 
25 objekt har klassats ned efter åtgärd.</t>
        </r>
      </text>
    </comment>
  </commentList>
</comments>
</file>

<file path=xl/comments3.xml><?xml version="1.0" encoding="utf-8"?>
<comments xmlns="http://schemas.openxmlformats.org/spreadsheetml/2006/main">
  <authors>
    <author>Marklund Anna-Karin</author>
    <author>Karin</author>
    <author>idawan</author>
    <author>Karin Forsgren</author>
    <author>Mats Aunes</author>
    <author>740625-002</author>
    <author>Persson Anneli</author>
  </authors>
  <commentList>
    <comment ref="E22" authorId="0">
      <text>
        <r>
          <rPr>
            <b/>
            <sz val="9"/>
            <rFont val="Tahoma"/>
            <family val="0"/>
          </rPr>
          <t>Marklund Anna-Karin:</t>
        </r>
        <r>
          <rPr>
            <sz val="9"/>
            <rFont val="Tahoma"/>
            <family val="0"/>
          </rPr>
          <t xml:space="preserve">
Här anges objekt som Spimfab ännu inte avslutat.</t>
        </r>
      </text>
    </comment>
    <comment ref="F27" authorId="1">
      <text>
        <r>
          <rPr>
            <b/>
            <sz val="8"/>
            <rFont val="Tahoma"/>
            <family val="2"/>
          </rPr>
          <t>Anna-Karin Marklund:</t>
        </r>
        <r>
          <rPr>
            <sz val="8"/>
            <rFont val="Tahoma"/>
            <family val="2"/>
          </rPr>
          <t xml:space="preserve"> 
Har inte pratat med Trafikverket eller Svevia 2013. Samma siffror som i fjolårets nyckeltal.
</t>
        </r>
      </text>
    </comment>
    <comment ref="F28" authorId="2">
      <text>
        <r>
          <rPr>
            <b/>
            <sz val="8"/>
            <rFont val="Tahoma"/>
            <family val="2"/>
          </rPr>
          <t xml:space="preserve">Anna-Karin Marklund:
</t>
        </r>
        <r>
          <rPr>
            <sz val="8"/>
            <rFont val="Tahoma"/>
            <family val="2"/>
          </rPr>
          <t>Har inte pratat med Trafikverket, Vattenfall eller Svevia 2013. Samma siffror som i fjolårets nyckeltal.</t>
        </r>
        <r>
          <rPr>
            <b/>
            <sz val="8"/>
            <rFont val="Tahoma"/>
            <family val="2"/>
          </rPr>
          <t xml:space="preserve">
</t>
        </r>
      </text>
    </comment>
    <comment ref="F29" authorId="2">
      <text>
        <r>
          <rPr>
            <b/>
            <sz val="8"/>
            <rFont val="Tahoma"/>
            <family val="2"/>
          </rPr>
          <t xml:space="preserve">Anna-Karin Marklund:
</t>
        </r>
        <r>
          <rPr>
            <sz val="8"/>
            <rFont val="Tahoma"/>
            <family val="2"/>
          </rPr>
          <t>Har inte pratat med Trafikverket, Vattenfall eller Svevia 2013. Samma siffror som i fjolårets nyckeltal.</t>
        </r>
        <r>
          <rPr>
            <b/>
            <sz val="8"/>
            <rFont val="Tahoma"/>
            <family val="2"/>
          </rPr>
          <t xml:space="preserve">
Tidigare kommentar: 
</t>
        </r>
        <r>
          <rPr>
            <sz val="8"/>
            <rFont val="Tahoma"/>
            <family val="2"/>
          </rPr>
          <t>Banverket 44 objekt, 27 från Prior&gt;&gt;MIFO och 17 från MIFO-klass. Där båda klassningarna har angetts har Prior&gt;&gt;MIFO använts. Vattenfall 27 objekt. Uppgift hämtad från fjolårets program (2008) efter samtal med Vattenfall Power Consulting. Svevia (Sweco) 32 objekt.</t>
        </r>
      </text>
    </comment>
    <comment ref="F30" authorId="3">
      <text>
        <r>
          <rPr>
            <b/>
            <sz val="8"/>
            <rFont val="Tahoma"/>
            <family val="2"/>
          </rPr>
          <t>Anna-Karin Marklund:</t>
        </r>
        <r>
          <rPr>
            <sz val="8"/>
            <rFont val="Tahoma"/>
            <family val="2"/>
          </rPr>
          <t xml:space="preserve">
Har inte pratat med Vattenfall eller Svevia 2013. Samma siffror som i fjolårets nyckeltal.
</t>
        </r>
        <r>
          <rPr>
            <b/>
            <sz val="8"/>
            <rFont val="Tahoma"/>
            <family val="2"/>
          </rPr>
          <t>Tidigare kommentar</t>
        </r>
        <r>
          <rPr>
            <sz val="8"/>
            <rFont val="Tahoma"/>
            <family val="2"/>
          </rPr>
          <t>: 
Vattenfall 49 objekt. Uppgift hämtad från fjolårets program (2008) efter samtal med Vattenfall Power Consultant. Svevia (Sweco) 6 objekt.</t>
        </r>
      </text>
    </comment>
    <comment ref="D38" authorId="4">
      <text>
        <r>
          <rPr>
            <b/>
            <sz val="9"/>
            <rFont val="Tahoma"/>
            <family val="0"/>
          </rPr>
          <t>Mats Aunes:</t>
        </r>
        <r>
          <rPr>
            <sz val="9"/>
            <rFont val="Tahoma"/>
            <family val="0"/>
          </rPr>
          <t xml:space="preserve">
Arjeplogs träfabrik (A-trä AB) - Arjeplog kn
Brännbergs bilskrot - Boden kn
Rekord kem - Gällivare kn
Fredriksro bilskrot - Haparanda kn
Kalix Wood AB - Kalix kn
Kretselektronik AB - Kalix kn
Vassholmens skiljeställe - Kalix kn
Mogenlogen (betning av säd) - Luleå kn
Långviks glasbruk - Piteå kn
Ce-Be:s Kemtvätt &amp; Pressbar (Liljan 14) - Älvsbyns kn
Ce-Be:s Kemtvätt &amp; Pressbar (Höken 3) - Älvsbyns kn</t>
        </r>
      </text>
    </comment>
    <comment ref="D39" authorId="5">
      <text>
        <r>
          <rPr>
            <b/>
            <sz val="8"/>
            <rFont val="Tahoma"/>
            <family val="0"/>
          </rPr>
          <t>Karin Forsgren:</t>
        </r>
        <r>
          <rPr>
            <sz val="8"/>
            <rFont val="Tahoma"/>
            <family val="0"/>
          </rPr>
          <t xml:space="preserve">
Arvidsjaurs träimpregnering (ATAB) - Arvidsjaurs kn
Holmfors såg (Holmforshemmet) - Bodens kn</t>
        </r>
      </text>
    </comment>
    <comment ref="E39" authorId="5">
      <text>
        <r>
          <rPr>
            <b/>
            <sz val="8"/>
            <rFont val="Tahoma"/>
            <family val="0"/>
          </rPr>
          <t>Karin Forsgren:</t>
        </r>
        <r>
          <rPr>
            <sz val="8"/>
            <rFont val="Tahoma"/>
            <family val="0"/>
          </rPr>
          <t xml:space="preserve">
Lillågatan (oljespill) - Bodens kn
Nordzink AB (HEBO-verken AB) - Jokkmokks kn
Zettervalls Gräv &amp; Schakt AB - Jokkmokks kn
Lavergruvan - Älvsbyns kn (ansvarsutredning). Fanns tidigare på listan, men togs bort när siffrorna uppdaterades 2012-03-05.</t>
        </r>
      </text>
    </comment>
    <comment ref="D40" authorId="5">
      <text>
        <r>
          <rPr>
            <b/>
            <sz val="8"/>
            <rFont val="Tahoma"/>
            <family val="0"/>
          </rPr>
          <t>Karin Forsgren:</t>
        </r>
        <r>
          <rPr>
            <sz val="8"/>
            <rFont val="Tahoma"/>
            <family val="0"/>
          </rPr>
          <t xml:space="preserve">
Nordbergs träimpregnering, Moråsen - Bodens kn</t>
        </r>
      </text>
    </comment>
    <comment ref="E40" authorId="4">
      <text>
        <r>
          <rPr>
            <b/>
            <sz val="9"/>
            <rFont val="Tahoma"/>
            <family val="0"/>
          </rPr>
          <t>Mats Aunes:</t>
        </r>
        <r>
          <rPr>
            <sz val="9"/>
            <rFont val="Tahoma"/>
            <family val="0"/>
          </rPr>
          <t xml:space="preserve">
Slagnäs bangård - Arjeplogs kn</t>
        </r>
      </text>
    </comment>
    <comment ref="D42" authorId="5">
      <text>
        <r>
          <rPr>
            <b/>
            <sz val="8"/>
            <rFont val="Tahoma"/>
            <family val="0"/>
          </rPr>
          <t>Karin Forsgren:</t>
        </r>
        <r>
          <rPr>
            <sz val="8"/>
            <rFont val="Tahoma"/>
            <family val="0"/>
          </rPr>
          <t xml:space="preserve">
Nordbergs träimpregnering, Solgårdarna - Bodens kn
Båtskärsnäs träimpregnering - Kalix kn
</t>
        </r>
      </text>
    </comment>
    <comment ref="D43" authorId="5">
      <text>
        <r>
          <rPr>
            <b/>
            <sz val="8"/>
            <rFont val="Tahoma"/>
            <family val="0"/>
          </rPr>
          <t>Karin Forsgren:</t>
        </r>
        <r>
          <rPr>
            <sz val="8"/>
            <rFont val="Tahoma"/>
            <family val="0"/>
          </rPr>
          <t xml:space="preserve">
Karlshäll-Notviken - Luleå kn
Ala Lombolo - Kiruna kn
Lidströms Trä - Arvidsjaurs kn</t>
        </r>
      </text>
    </comment>
    <comment ref="D44" authorId="4">
      <text>
        <r>
          <rPr>
            <b/>
            <sz val="9"/>
            <rFont val="Tahoma"/>
            <family val="0"/>
          </rPr>
          <t>Mats Aunes:</t>
        </r>
        <r>
          <rPr>
            <sz val="9"/>
            <rFont val="Tahoma"/>
            <family val="0"/>
          </rPr>
          <t xml:space="preserve">
Nautanens gruvfält - Gällivare kn</t>
        </r>
      </text>
    </comment>
    <comment ref="D45" authorId="5">
      <text>
        <r>
          <rPr>
            <b/>
            <sz val="8"/>
            <rFont val="Tahoma"/>
            <family val="0"/>
          </rPr>
          <t>Karin Forsgren:</t>
        </r>
        <r>
          <rPr>
            <sz val="8"/>
            <rFont val="Tahoma"/>
            <family val="0"/>
          </rPr>
          <t xml:space="preserve">
Svartbyns träimpregnering - Bodens kn
Tväråns såg - Gällivare kn
Hanssons såg - Luleå kn</t>
        </r>
      </text>
    </comment>
    <comment ref="E58" authorId="6">
      <text>
        <r>
          <rPr>
            <b/>
            <sz val="9"/>
            <rFont val="Tahoma"/>
            <family val="0"/>
          </rPr>
          <t>Persson Anneli:</t>
        </r>
        <r>
          <rPr>
            <sz val="9"/>
            <rFont val="Tahoma"/>
            <family val="0"/>
          </rPr>
          <t xml:space="preserve">
som förra året + oljegropar Svappavaara</t>
        </r>
      </text>
    </comment>
    <comment ref="F69" authorId="0">
      <text>
        <r>
          <rPr>
            <b/>
            <sz val="9"/>
            <rFont val="Tahoma"/>
            <family val="0"/>
          </rPr>
          <t>Marklund Anna-Karin:</t>
        </r>
        <r>
          <rPr>
            <sz val="9"/>
            <rFont val="Tahoma"/>
            <family val="0"/>
          </rPr>
          <t xml:space="preserve">
I Älvsbyns kommun.</t>
        </r>
      </text>
    </comment>
  </commentList>
</comments>
</file>

<file path=xl/sharedStrings.xml><?xml version="1.0" encoding="utf-8"?>
<sst xmlns="http://schemas.openxmlformats.org/spreadsheetml/2006/main" count="2599" uniqueCount="364">
  <si>
    <t>Län: Stockholm</t>
  </si>
  <si>
    <t>Datum: 26 februari 2014</t>
  </si>
  <si>
    <t>Uppskattningar</t>
  </si>
  <si>
    <t>Vad bygger uppskattningen på? Vilka objekt är inte identifierade?</t>
  </si>
  <si>
    <t>Totalt</t>
  </si>
  <si>
    <t>Antal objekt som saknar ansvarig</t>
  </si>
  <si>
    <t>Helt</t>
  </si>
  <si>
    <t>Delvis</t>
  </si>
  <si>
    <t>Fullt ansvarig finns</t>
  </si>
  <si>
    <t>Uppskattat antal potentiellt förorenade områden i:</t>
  </si>
  <si>
    <t>Riskklass 1</t>
  </si>
  <si>
    <t xml:space="preserve"> st</t>
  </si>
  <si>
    <t>Riskklass 2</t>
  </si>
  <si>
    <t>Riskklass 3</t>
  </si>
  <si>
    <t>Identifiering och inventering</t>
  </si>
  <si>
    <t>Antal identifierade potentiellt förorenade objekt</t>
  </si>
  <si>
    <t>Kommentar:</t>
  </si>
  <si>
    <t>Antal objekt som identifierats eller inventerats av</t>
  </si>
  <si>
    <t>Försvarsmakten totalt 206 objekt.</t>
  </si>
  <si>
    <t>(sker automatiskt)</t>
  </si>
  <si>
    <t>Länsstyrelse         och kommun</t>
  </si>
  <si>
    <t>Spimfab</t>
  </si>
  <si>
    <t>Övriga *</t>
  </si>
  <si>
    <t>Objekt som endast branschklassats</t>
  </si>
  <si>
    <t>Branschklass 1</t>
  </si>
  <si>
    <t>Branschklass 2</t>
  </si>
  <si>
    <t>Branschklass 3</t>
  </si>
  <si>
    <t>Branschklass 4</t>
  </si>
  <si>
    <t xml:space="preserve">Antal inventerade objekt </t>
  </si>
  <si>
    <t>(riskklassade enligt MIFO-metodiken)**</t>
  </si>
  <si>
    <t>Riskklass 4</t>
  </si>
  <si>
    <r>
      <t xml:space="preserve">* Ange vilka källor som använts. </t>
    </r>
    <r>
      <rPr>
        <b/>
        <sz val="11"/>
        <rFont val="Times New Roman"/>
        <family val="1"/>
      </rPr>
      <t xml:space="preserve">OBS! </t>
    </r>
    <r>
      <rPr>
        <sz val="11"/>
        <rFont val="Times New Roman"/>
        <family val="1"/>
      </rPr>
      <t>Försvarsmakten redovisar sina uppgifter till Naturvårdsverket sedan 2007.</t>
    </r>
  </si>
  <si>
    <t>Bidrag - utredningar och åtgärder</t>
  </si>
  <si>
    <r>
      <t>Antal bidragsobjekt</t>
    </r>
    <r>
      <rPr>
        <b/>
        <sz val="11"/>
        <rFont val="Times New Roman"/>
        <family val="1"/>
      </rPr>
      <t>:</t>
    </r>
  </si>
  <si>
    <r>
      <t xml:space="preserve">Totalt
</t>
    </r>
    <r>
      <rPr>
        <sz val="8"/>
        <rFont val="Times New Roman"/>
        <family val="1"/>
      </rPr>
      <t>(sker automatiskt)</t>
    </r>
  </si>
  <si>
    <t>NV-bidrag</t>
  </si>
  <si>
    <t>NV-bidrag +
extern finansiering</t>
  </si>
  <si>
    <t>Objektsnamn pågående och nyligen avslutade åtgärder:</t>
  </si>
  <si>
    <t>Förstudie pågår</t>
  </si>
  <si>
    <t>Förstudie avslutad - ingen åtgärd krävs</t>
  </si>
  <si>
    <t>Vaxholmssågen</t>
  </si>
  <si>
    <t>Förstudie avslutad - huvudstudie ej påbörjad</t>
  </si>
  <si>
    <t>Skebobruk, Edsbro masugn</t>
  </si>
  <si>
    <t>Huvudstudie pågår</t>
  </si>
  <si>
    <t>Vinterviken</t>
  </si>
  <si>
    <t>Huvudstudie avslutad - ingen åtgärd krävs</t>
  </si>
  <si>
    <t>Huvudstudie avslutad - åtgärd ej påbörjad</t>
  </si>
  <si>
    <t>Sjöbergs varv/Kagghamra</t>
  </si>
  <si>
    <t>Åtgärd pågår</t>
  </si>
  <si>
    <t>Beckholmen</t>
  </si>
  <si>
    <t>Åtgärd avslutad - slutrapport ej klar</t>
  </si>
  <si>
    <t>Åtgärd avslutad-slutrapport godkänd, objekt klart</t>
  </si>
  <si>
    <t>Gasverkstomten/Klara sjö/Lyftkranen/Hammarby sjöstad, Akterspegeln</t>
  </si>
  <si>
    <t>Åtgärd avslutad, efterkontroll pågår</t>
  </si>
  <si>
    <t>st</t>
  </si>
  <si>
    <t>Turingen</t>
  </si>
  <si>
    <t>Tillsyn - utredningar och åtgärder</t>
  </si>
  <si>
    <r>
      <t>Antal tillsynsobjekt</t>
    </r>
    <r>
      <rPr>
        <b/>
        <sz val="11"/>
        <rFont val="Times New Roman"/>
        <family val="1"/>
      </rPr>
      <t>:</t>
    </r>
  </si>
  <si>
    <r>
      <t xml:space="preserve">Totalt 
</t>
    </r>
    <r>
      <rPr>
        <sz val="8"/>
        <rFont val="Times New Roman"/>
        <family val="1"/>
      </rPr>
      <t>(sker automatiskt)</t>
    </r>
  </si>
  <si>
    <t>Länsstyrelsens tillsyn</t>
  </si>
  <si>
    <t>Kommunernas tillsyn**</t>
  </si>
  <si>
    <t>Objektsnamn pågående och nyligen avslutade åtgärder i rk 1:</t>
  </si>
  <si>
    <t>Riskklass 1 
inkl. uppskattade</t>
  </si>
  <si>
    <t>Riskklass 2
inkl. uppskattade</t>
  </si>
  <si>
    <t>Utredning pågår</t>
  </si>
  <si>
    <t>Utredning avslutad - ingen åtgärd krävs</t>
  </si>
  <si>
    <t>Utredning avslutad - åtgärd ej påbörjad</t>
  </si>
  <si>
    <t>Delåtgärd pågår/avslutad - slutlig åtgärd ej påbörjad</t>
  </si>
  <si>
    <t>Slutlig åtgärd pågår</t>
  </si>
  <si>
    <t>Slutlig åtgärd avslutad - uppföljning ej klar</t>
  </si>
  <si>
    <t>Slutlig åtgärd avslutad - uppföljning genomförd, objekt klart</t>
  </si>
  <si>
    <t>**Underlaget baseras på uppgifter från x antal kommuner</t>
  </si>
  <si>
    <t>Antal kommuner i länet totalt</t>
  </si>
  <si>
    <t>Åtgärdade objekt till följd av exploateringar</t>
  </si>
  <si>
    <t>Kommentarer exploateringsobjekt:</t>
  </si>
  <si>
    <t>Antalet anmälningar Lst har kännedom om              Helt eller delvis åtgärdade</t>
  </si>
  <si>
    <t xml:space="preserve">Antal åtgärdade objekt som är en följd av exploatering, oavsett tillsynsmyndighet </t>
  </si>
  <si>
    <t>Antal åtgärdade objekt i länet som är en följd av exploatering, oavsett tillsynsmyndighet under 2013</t>
  </si>
  <si>
    <t xml:space="preserve">Län: </t>
  </si>
  <si>
    <t xml:space="preserve">Datum: </t>
  </si>
  <si>
    <t>Antal objekt som kan behöva bidrag från NV</t>
  </si>
  <si>
    <t>Inget</t>
  </si>
  <si>
    <r>
      <t xml:space="preserve">Uppskattat </t>
    </r>
    <r>
      <rPr>
        <b/>
        <sz val="11"/>
        <rFont val="Times New Roman"/>
        <family val="1"/>
      </rPr>
      <t>totalt</t>
    </r>
    <r>
      <rPr>
        <sz val="11"/>
        <rFont val="Times New Roman"/>
        <family val="1"/>
      </rPr>
      <t xml:space="preserve"> antal </t>
    </r>
    <r>
      <rPr>
        <b/>
        <sz val="11"/>
        <rFont val="Times New Roman"/>
        <family val="1"/>
      </rPr>
      <t>potentiellt</t>
    </r>
    <r>
      <rPr>
        <sz val="11"/>
        <rFont val="Times New Roman"/>
        <family val="1"/>
      </rPr>
      <t xml:space="preserve"> förorenade områden i:</t>
    </r>
  </si>
  <si>
    <r>
      <t>Totalt</t>
    </r>
    <r>
      <rPr>
        <sz val="11"/>
        <rFont val="Times New Roman"/>
        <family val="1"/>
      </rPr>
      <t xml:space="preserve"> antal identifierade </t>
    </r>
    <r>
      <rPr>
        <i/>
        <sz val="11"/>
        <rFont val="Times New Roman"/>
        <family val="1"/>
      </rPr>
      <t>potentiellt</t>
    </r>
    <r>
      <rPr>
        <sz val="11"/>
        <rFont val="Times New Roman"/>
        <family val="1"/>
      </rPr>
      <t xml:space="preserve"> förorenade objekt</t>
    </r>
  </si>
  <si>
    <r>
      <t xml:space="preserve">Objekt som </t>
    </r>
    <r>
      <rPr>
        <b/>
        <sz val="11"/>
        <rFont val="Times New Roman"/>
        <family val="1"/>
      </rPr>
      <t>endast</t>
    </r>
    <r>
      <rPr>
        <sz val="11"/>
        <rFont val="Times New Roman"/>
        <family val="1"/>
      </rPr>
      <t xml:space="preserve"> branschklassats</t>
    </r>
  </si>
  <si>
    <r>
      <t>Totalt</t>
    </r>
    <r>
      <rPr>
        <sz val="11"/>
        <rFont val="Times New Roman"/>
        <family val="1"/>
      </rPr>
      <t xml:space="preserve"> antal inventerade objekt </t>
    </r>
  </si>
  <si>
    <r>
      <t>**</t>
    </r>
    <r>
      <rPr>
        <i/>
        <sz val="11"/>
        <rFont val="Times New Roman"/>
        <family val="1"/>
      </rPr>
      <t xml:space="preserve"> i fas 1, fas 2 eller i senare utredningsskede </t>
    </r>
  </si>
  <si>
    <r>
      <t xml:space="preserve">Antal bidragsobjekt uppdelat på </t>
    </r>
    <r>
      <rPr>
        <b/>
        <sz val="11"/>
        <rFont val="Times New Roman"/>
        <family val="1"/>
      </rPr>
      <t>finansieringsform:</t>
    </r>
  </si>
  <si>
    <t>NV-bidrag,
även LIP</t>
  </si>
  <si>
    <t>Örviken</t>
  </si>
  <si>
    <t>Lavsjö Bilskrot, Bilskroten i Laiksjö, Gunbo Fabriker, Galkro</t>
  </si>
  <si>
    <t>Rutselgruvan</t>
  </si>
  <si>
    <t>Patholmsviken, Kolkajen, järnbruket, Norrbyskär</t>
  </si>
  <si>
    <t>Härvelträsket, Scharins fas 2,  kol och aceton</t>
  </si>
  <si>
    <t>Åtgärd avslutad - uppföljning ej klar</t>
  </si>
  <si>
    <t>Holmsund</t>
  </si>
  <si>
    <t>Åtgärd avslutad- uppföljning genomförd, objekt klart</t>
  </si>
  <si>
    <t>Burträskbygden, Robertsfors</t>
  </si>
  <si>
    <r>
      <t xml:space="preserve">Antal tillsynsobjekt uppdelat på </t>
    </r>
    <r>
      <rPr>
        <b/>
        <sz val="11"/>
        <rFont val="Times New Roman"/>
        <family val="1"/>
      </rPr>
      <t>status:</t>
    </r>
  </si>
  <si>
    <t>Län: Norrbotten</t>
  </si>
  <si>
    <t>Datum: 2014-02-26</t>
  </si>
  <si>
    <t>Då Spimfab inte riskklassar objekt enligt MIFO-metodiken lämnas Spimfabs kolumn med "Antal inventerade objekt" tom.</t>
  </si>
  <si>
    <t>*Banverket (2007), Svevia AB (2009), SPIMFAB (2012), Vattenfall (2008)</t>
  </si>
  <si>
    <t>Utredning pågår: Slagnäs bangård (sligomlastning)</t>
  </si>
  <si>
    <t>Län: Uppsala län</t>
  </si>
  <si>
    <t>Datum: 2014-02-25</t>
  </si>
  <si>
    <t>Uppskattningen utgår från ansvarsfördelningen för objekten i riskklass 1. Det uppskattade antalet objekt utgår från antalet objekt som inventerats enligt MIFO-metodiken, men med marginal för att det kan tillkomma några objekt.</t>
  </si>
  <si>
    <t>Den källa som använts är EBH-stödet. För de endast branschklassade objekten har antalet objekt i fasen identifiering angetts. Identifierings- 
och inventeringsarbetet är slutfört, men det återstår kvalitetssäkring. Det innebär att objekt kommer att tas bort men även att det kommer att tillkomma nya objekt.
Övriga objekt är trafikverkets objekt. Information om riskklass saknas.</t>
  </si>
  <si>
    <t>Strömsbergs bruk - kolhuset (temporär åtgärd)</t>
  </si>
  <si>
    <t>Grillby metallfabrik</t>
  </si>
  <si>
    <t>Melvolds karosseri</t>
  </si>
  <si>
    <t>Skeberga såg</t>
  </si>
  <si>
    <t>Lövsta bruk - badplatsen</t>
  </si>
  <si>
    <t>Malmhög Bennebols bruk - akutåtgärd</t>
  </si>
  <si>
    <t>75 st SPIMFAB-objekt har redovisats under kategori 
utredning avslutad - ingen åtgärd krävs.</t>
  </si>
  <si>
    <t>32 SPIMFAB-objekt</t>
  </si>
  <si>
    <t>Län: Södermanlands län</t>
  </si>
  <si>
    <t>En väldigt grov uppskattning.</t>
  </si>
  <si>
    <t>74 st objekt i ebh-stödet med generalläkaren som tillsynsmyndighet är inte inräknade i de redovisade siffrorna.
Några enstaka objekt (ca 10) ingår där det inte är angivet i ebh-stödet vilken inventeringsmetodik som använts.</t>
  </si>
  <si>
    <t>Fiskarstugan, Nyköpings bruk</t>
  </si>
  <si>
    <t>2013: Valnöten</t>
  </si>
  <si>
    <t>2012: Kjulaås, slottsvakten, valhalla, ålberga</t>
  </si>
  <si>
    <t>2014:Stjernkvist, åtgärdsförberedande</t>
  </si>
  <si>
    <t>Kroghs har tillkommit i år</t>
  </si>
  <si>
    <t>Underlaget baser på inlämnade utredningar och saneringsanmälningar</t>
  </si>
  <si>
    <t>Län: Östergötland</t>
  </si>
  <si>
    <t>Datum: 2014-02-20</t>
  </si>
  <si>
    <t>Försvarts anläggningar är borträknade</t>
  </si>
  <si>
    <t>Övriga=kommunen + annan</t>
  </si>
  <si>
    <t>Pågående: Valdemarsviken</t>
  </si>
  <si>
    <t>Pågående: Martin ängqvist</t>
  </si>
  <si>
    <t>Pågående: Gusums bruk</t>
  </si>
  <si>
    <t>Nyligen avslutad: Ydrefors trä.</t>
  </si>
  <si>
    <t>Län: Jönköping</t>
  </si>
  <si>
    <t>Kvarvarande antal objekt att inventera inom tillsynen ligger till grund för uppskattningen.</t>
  </si>
  <si>
    <t xml:space="preserve">De branscher som tillkommit under inventeringens gång, iform av nya eller revideringar av branschlistor, har inte identifierats i önskvärd omfattning. </t>
  </si>
  <si>
    <r>
      <t xml:space="preserve">Totalt antal identifierade objekt innefattar </t>
    </r>
    <r>
      <rPr>
        <b/>
        <sz val="10"/>
        <rFont val="Arial"/>
        <family val="2"/>
      </rPr>
      <t>inte</t>
    </r>
    <r>
      <rPr>
        <sz val="10"/>
        <rFont val="Arial"/>
        <family val="2"/>
      </rPr>
      <t xml:space="preserve"> de objekt som är avförda.</t>
    </r>
  </si>
  <si>
    <t>F.d. Värnamotvätten</t>
  </si>
  <si>
    <t>Kålrårdsområdet</t>
  </si>
  <si>
    <t>Banverkets f.d. Impregneringsplats, Nässjö</t>
  </si>
  <si>
    <t>F.d. Hallabo Metallgjuteri</t>
  </si>
  <si>
    <t>F.d. Grimstorps Impregneringsanläggning</t>
  </si>
  <si>
    <t>Fd Berendsen (f.d AB tvättman)</t>
  </si>
  <si>
    <t>Mjölkörten 3, Flextronics</t>
  </si>
  <si>
    <t>Reci Industrier AB</t>
  </si>
  <si>
    <t>Rörvik Trä</t>
  </si>
  <si>
    <t>Län: Kronobergs</t>
  </si>
  <si>
    <t>Datum: 140224</t>
  </si>
  <si>
    <t>2*</t>
  </si>
  <si>
    <t>*2 objekt id som järnvägstrafik</t>
  </si>
  <si>
    <t>5**</t>
  </si>
  <si>
    <t>**5 objekt riskklassade av trafikverket</t>
  </si>
  <si>
    <t>Lessebo sågverk</t>
  </si>
  <si>
    <t>Dörarps metallytbehandling</t>
  </si>
  <si>
    <t>Hjortsberga sågverk</t>
  </si>
  <si>
    <t>Lidhults sågverk</t>
  </si>
  <si>
    <t>Län:  Kalmar</t>
  </si>
  <si>
    <t>Upsakttningen baserar sig på erfarenheter av hur fördelningen har sett ut för befintliga objekt. Uppskattningen för antal baserar sig på antal riskklassade objekt samt de branschklassade objekt som ännu inte inventerats. Ett tillägg har också gjorts för objekt som ännu inte har identifierats. Det borde inte vara så många då samtliga branscher har gåtts igenom för identifiering, men erfarenheten säger att det alltid kan dyka upp nya objekt.</t>
  </si>
  <si>
    <t xml:space="preserve">* Avfallsdeponier har fram till år 2009 redovisats under denna punkt, från 2010 har vi istället valt att lägga dem under Länsstyrelseposten då de identifierats av Länsstyrelsen. Information har fåtts för identifierade objekt från dåvarande Vägverket, men klassningar har inte erhållits. Alla Spimfabobjekt har lagts under Spimfab branschklass 2 eftersom de har riskklassats  med annan metodik än MIFO. Alla avförda objekt och Försvarsmaktens objekt i databasen har tagits bort. Övriga riskklassade objekt är kommunala riskklassningar. </t>
  </si>
  <si>
    <t>Antalet identifierade i branschklasserna 2, 3 och 4 har ökat till följd av nyidentifieringar i stora branscher som Plantskolor, Plantskolor- övriga, Småbåtshamnar och Varv samt Betning av säd.</t>
  </si>
  <si>
    <t>Pågående:</t>
  </si>
  <si>
    <t>Oskarshamns hamnbassäng</t>
  </si>
  <si>
    <t>Björkshults glasbruk</t>
  </si>
  <si>
    <t>Nyligen avslutade:</t>
  </si>
  <si>
    <t>Gladhammars gruvor</t>
  </si>
  <si>
    <t>Objekt som av kommunen redovisats som tilsynsobjekt, men där det inte har varit möjligt att ändra i EBH-Stödet på grund av låsningar för riskklass, har ändå redovisats här. Låsningarna är för riskklassning där riskklassning inte har gjorts av kommunen (väldigt vanligt), men där objektet ändå genomgår exv motsvarande huvudstudie etc.</t>
  </si>
  <si>
    <t>Anders Tankservice</t>
  </si>
  <si>
    <t>Nelhammar bangård</t>
  </si>
  <si>
    <t xml:space="preserve">Det har i vissa fall varit svårt för kommunerna att avgöra om objekten kostat mer än 100 000 kr eller omfattat mer än 100 m3 jord. I dessa fall har undersökningarna ändå tagits med. </t>
  </si>
  <si>
    <t>Län: Gotland</t>
  </si>
  <si>
    <t>Datum: 2014-02-17</t>
  </si>
  <si>
    <t>*) Ett objekt riskklassat av konsult</t>
  </si>
  <si>
    <t>AB Reno kemomat (pågående)</t>
  </si>
  <si>
    <t>Ljugarns Elverk</t>
  </si>
  <si>
    <t>Fidesågen</t>
  </si>
  <si>
    <t>Fd Fönstersnickeriet Fårösund (klart)</t>
  </si>
  <si>
    <t>Län: Blekinge län</t>
  </si>
  <si>
    <t>I uppgifterna ingår ej pälsdjursfarmer (minst 300 objekt)</t>
  </si>
  <si>
    <t>* EBH-stödet har använts för att ta fram uppgifter om antal objekt i olika riskklasser. Uppgiften om antal objekt som endast branschklassats kommer från Länsstyrelsens interna GIS-skikt och innehåller uppgifter som ännu ej har hunnit uppdaterats i EBH-stödet. Även uppgiften om SPIMFAB-objekt kommer från det interna GIS-skiktet och är något osäker.                                                                   ** Kommunala deponier som är inventerade av kommunerna</t>
  </si>
  <si>
    <t>Övriga **</t>
  </si>
  <si>
    <t>Pågående ansvarsutredningar medräknade.</t>
  </si>
  <si>
    <t>I de fall där tillsynsmyndighet ej är angivet/helt utrett rapporteras objekten under kommunernas tillsyn.</t>
  </si>
  <si>
    <t>Ett objekt bland kommunernas RK1 har ändrats från slutlig åtgärd till delåtgärd</t>
  </si>
  <si>
    <t>Län: Skåne</t>
  </si>
  <si>
    <t xml:space="preserve">Vi bygger våra uppskattningar på det som vi har kvar att inventera, </t>
  </si>
  <si>
    <t>i enlighet med våra prioriteringar i Regionala programmet.</t>
  </si>
  <si>
    <t>* Inventering och riskklassning har utförts av Malmö stad</t>
  </si>
  <si>
    <t>I siffran för totalt antal identifierade objekt ingår även Försvarsmaktens objekt samt branschklassade objekt med status förstudie, huvudstudie, delåtgärd eller åtgärd</t>
  </si>
  <si>
    <t xml:space="preserve">BT Kemi (södra området), Klippans läderfabrik, kemtvätt på Bomgatan, Midol-produkter, kemtvätt på Blekingegatan </t>
  </si>
  <si>
    <t>BT Kemi (norra området), Kristianstads gasverk</t>
  </si>
  <si>
    <t>Sturups flygplats</t>
  </si>
  <si>
    <t>Vi tolkar frågan som att det är en historisk uppskattning som avses</t>
  </si>
  <si>
    <t>Län: Halland</t>
  </si>
  <si>
    <t>Datum: 2014-02-19</t>
  </si>
  <si>
    <t xml:space="preserve">Nya objekt tillkommer även om inventeringen är avslutad. </t>
  </si>
  <si>
    <t>Antal identifierade objekt är summan av samtliga objekt (bortsett från de som inte har någon riskklass i EBH samt de som avförts och överförts till något annat objekt).</t>
  </si>
  <si>
    <t xml:space="preserve">De objekt som räknas upp under branschklassade är summan av identifierade samt avförda - ingen åtgärd. </t>
  </si>
  <si>
    <t>Summan av samtliga riskklassade objekt.</t>
  </si>
  <si>
    <t>Oskarströmssulfit</t>
  </si>
  <si>
    <t>Holmstvätt, industrizink</t>
  </si>
  <si>
    <t>Köinge, Lundgrensläder</t>
  </si>
  <si>
    <t>Renen, Tölö</t>
  </si>
  <si>
    <t>Rydöbruk,Knäred,Traktorn</t>
  </si>
  <si>
    <t>Tröingeberg(gamla kromverken)</t>
  </si>
  <si>
    <t>Oxhult, Eketånga</t>
  </si>
  <si>
    <t>Län: Västra Götaland</t>
  </si>
  <si>
    <t>Datum: 2014-02-24</t>
  </si>
  <si>
    <t>En grov uppskattning på fördelning är: Helt ca 30 %, delvis ca 40 %, inget ca 30 %
OBS! SPIMFAB-objekten är 803 st och redovisas i tabellen i riskklass 2 med fullt ansvar.</t>
  </si>
  <si>
    <t>Utdraget som ligger till grund för redovisningen gjordes ur EBH-stödet 2013-12-06. 
Totalt har vi 9 090 objekt i EBH-stödet. 
SPIMFAB har totalt 803 objekt i vårt län. (I EBH-stödet finns 695 SPIMFAB-objekt. Samtliga är i branschklass 2.)</t>
  </si>
  <si>
    <t>Melleruds Järn-och Metallgjuteri</t>
  </si>
  <si>
    <t>Nedlagd kemtvätt, Järnsågen 3</t>
  </si>
  <si>
    <t>Mossgropen f.d. Göta Färgeri AB*</t>
  </si>
  <si>
    <t>Garveriet Svenljunga</t>
  </si>
  <si>
    <t>Sulfiten Badplatsen</t>
  </si>
  <si>
    <t>EKA Bengtsfors*</t>
  </si>
  <si>
    <t>Surte 2:38</t>
  </si>
  <si>
    <t>*Både länsstyrelsens tillsynsobjekt och bidragsobjekt</t>
  </si>
  <si>
    <t>Almedals AB</t>
  </si>
  <si>
    <t>Teknos</t>
  </si>
  <si>
    <t>Kvarnabo Timber</t>
  </si>
  <si>
    <t>Brudaremossen</t>
  </si>
  <si>
    <t>Torsviken miljöfarligt avfall</t>
  </si>
  <si>
    <t>Alloys Mjölkberget</t>
  </si>
  <si>
    <t>Ranstad</t>
  </si>
  <si>
    <t>Alcatel</t>
  </si>
  <si>
    <t>Inlands Kartongbruk</t>
  </si>
  <si>
    <t>Mossgropen*</t>
  </si>
  <si>
    <t>Eka Bengtsfors*</t>
  </si>
  <si>
    <t>Holmen</t>
  </si>
  <si>
    <t>Hexion</t>
  </si>
  <si>
    <t>Daros</t>
  </si>
  <si>
    <t>Mycket svårt att uppskatta. Detta är en grov uppskattning.</t>
  </si>
  <si>
    <t>Län: Värmland</t>
  </si>
  <si>
    <t>Uppskattningen bygger på ett antagande att den liten andel av de objekt som bara identifierats vid en riskklassning kan komma att få annan riskklass än branschklass, några kommer klassas uppåt och några nedåt.</t>
  </si>
  <si>
    <t>Är en delivs uppskattat antal, i några fall handlar det om delåtgärder på bef industriområde som genom ändrad markanvädning delsanerats</t>
  </si>
  <si>
    <t>Län:  Örebro län</t>
  </si>
  <si>
    <t>Datum:  2014-02-26</t>
  </si>
  <si>
    <t xml:space="preserve">Det kan tillkomma nåt objekt i varje riskklass om t ex undersökningar </t>
  </si>
  <si>
    <t xml:space="preserve">görs som visar på en högre riskklass. Uppskattningen i antalet </t>
  </si>
  <si>
    <t>som saknar ansvar helt eller delvis är endast ett antagande. Arbete</t>
  </si>
  <si>
    <t>görs under 2014 för att utreda tm och därefter även ansvar (åtminstone</t>
  </si>
  <si>
    <t>för Lst tillsynsobjekt).</t>
  </si>
  <si>
    <t>I riskklass 2 inkluderas alla drivmedelsanläggningar som har riskklassats enligt BKL.</t>
  </si>
  <si>
    <t>Elgerus Färgeri och Svensk Blacking Industri AB</t>
  </si>
  <si>
    <t>Silvergruvans vaskverk, Rönneshytta sågverk</t>
  </si>
  <si>
    <t>Skärets sågverk, Kaveltorps koppar- och blyverk</t>
  </si>
  <si>
    <t>Johannesborgs vaskverk</t>
  </si>
  <si>
    <t>Län: Västmanland</t>
  </si>
  <si>
    <t xml:space="preserve">Förra årets siffror. Central vägledning behövs om hur uppskattningarna ska göras för att dessa ska bli likartade. </t>
  </si>
  <si>
    <t>Totalt antal objekt minus antal avförda objekt</t>
  </si>
  <si>
    <t>Kommentar</t>
  </si>
  <si>
    <t>Antal tillsynsobjekt:</t>
  </si>
  <si>
    <t>Län: Gävleborg</t>
  </si>
  <si>
    <t>Objektens fördelning med hänsyn till finansiering har justerats, utifrån förväntat utfall med anledning av framväxande praxis.</t>
  </si>
  <si>
    <t xml:space="preserve">Ingen systematisk identifiering har gjorts av kvarnar. Ingen identifiering har ännu gjorts av pälsdjursfarmar. Det finns också ett antal objekt i branscher som inventerats, där platsen för anläggningen inte kunnat fastställas. I och med att lokalisering saknas är de inte fullständigt identifierade. </t>
  </si>
  <si>
    <t>Skillnaden mellan antalet potentiellt förorenade objekt och summan av bransch- och riskklassade motsvarar de objekt som getts en preciserad status efter åtgärd.</t>
  </si>
  <si>
    <t>* Kommuner och Trafikverket.</t>
  </si>
  <si>
    <t>Det totala antalet objekt har minskat med ett objekt sedan förra året. Detta eftersom ett objekt nu drivs som tillsynsobjekt och andelen bidrag från NV underskrider 10 %. Det redovisas nu i tabellen tillsyn - utredningar och åtgärder.</t>
  </si>
  <si>
    <t>Under år 2013 har åtgärder vid Östernäs sågverk (riskklass 2) avslutats.</t>
  </si>
  <si>
    <t>Stocka sågverk</t>
  </si>
  <si>
    <t>Bergviks sulfit kisaskedeponi</t>
  </si>
  <si>
    <t>Söderalaåsen (kommunal tillsyn).</t>
  </si>
  <si>
    <t>Sågbladet (avslutades 2010) uppföljning pågår idag uppskattad risklass 1.</t>
  </si>
  <si>
    <t>**Underlaget baseras på uppgifter från antal kommuner</t>
  </si>
  <si>
    <t>Uppgifter om exploatering osäkra, då det inte förts någon tillförlitlig statistik hela vägen från 1999 och framåt.</t>
  </si>
  <si>
    <t>Län: Västernorrland</t>
  </si>
  <si>
    <t xml:space="preserve">Bedömning av ansvar för RK1 har kunnat göras mer noggrant då de flesta objekt är inventerade. För 11 av dessa är anvaret ej utrett (uppskattningsvis finns fullt ansvar på 3 objekt och delvis ansvar på 8 objekt). Bedömning av ansvar för RK2 är en uppskattning då många av kommunernas objekt återstår att inventeras. </t>
  </si>
  <si>
    <t>Det är 180 objekt som är undersökta och sanerade av SPIMFAB i länet sedan 1997 fram till 2013. Det är svårt att säga om SPIMFAB och övriga har inventerat sina objekt eller inte, därför får de stå kvar som identifierade. I kolumnen övriga finns objekt som andra än länsstyrelsen ska inventera.  Där finns 33 SJ verkstäder, 3 vägtrafik, 4 transformatorstationer och 37 kraftverksdammar. Trafikverket har under 2013 i länet enbart genomfört en mindre sanering vid Långsele bangård och kompletterande undersökning vid Sollefteå lokstallsområde. 21 objekt ligger i åtgärdsfas och flera av dessa objekt är inte omklassade efter åtgärd. Jämför man totalt antal identifierade objekt med summan i branschklasserna och riskklasserna, så blir det c:a 30 fler i det totala antalet. Detta är svårt att reda ut, men kan bero på konstigheter i EBH och hur data matats in.</t>
  </si>
  <si>
    <t xml:space="preserve">Kramforsviken såg, </t>
  </si>
  <si>
    <t xml:space="preserve">Herrgårdstippen, Kvicksilvertunnor, </t>
  </si>
  <si>
    <t>Ulvvik träsliperi land</t>
  </si>
  <si>
    <t>Kronholmen (exploatering)</t>
  </si>
  <si>
    <t>Tågsjöberg tjärfab, Ulvvik träsliperi sediment</t>
  </si>
  <si>
    <t>Svartvik mellersta, Nyland imp</t>
  </si>
  <si>
    <t>Östavall kopparvitriol, Karlsvik såg, Köja såg,  Svanö sed, Hallstanäs träsliperi sed, Nyvik såg,  Kubikenborg såg, Viskans sågverk</t>
  </si>
  <si>
    <t>Köpmanholmen sed, Hjälta imp 2 (vu bekostat förstudie)</t>
  </si>
  <si>
    <t xml:space="preserve">Ankarsvik såg, </t>
  </si>
  <si>
    <t>Essvik/Nyhamn sulfit och kemfab, Nacksta 5:2 oljeförore (kn bekostat hvuudstudie)</t>
  </si>
  <si>
    <t>Söråkers udde, Helgum imp</t>
  </si>
  <si>
    <t>Marieberg såg</t>
  </si>
  <si>
    <t xml:space="preserve">Svartvik sulfit, </t>
  </si>
  <si>
    <t>Forsmo imp, Svanö sulfit</t>
  </si>
  <si>
    <t xml:space="preserve">Hjälta imp, </t>
  </si>
  <si>
    <t xml:space="preserve">Kramfors sulfit industridep, Fagervik, Köpmanholmen, </t>
  </si>
  <si>
    <t>Härnösand</t>
  </si>
  <si>
    <t>Kramfors</t>
  </si>
  <si>
    <t>Sollefteå</t>
  </si>
  <si>
    <t>Sundsvall</t>
  </si>
  <si>
    <t>Timrå</t>
  </si>
  <si>
    <t>Ånge</t>
  </si>
  <si>
    <t>Övik</t>
  </si>
  <si>
    <t>Riskklass 1
inkl. uppskattade</t>
  </si>
  <si>
    <t>Herrgårdstippen, Svartvik mellersta, Kvicksilvertunnor, Domsjö, Albyklorat, Kubal, Stockvik nedre, Östrand, Essvik/Nyhamn, Husum fabriker, Hjältaviken?</t>
  </si>
  <si>
    <r>
      <t xml:space="preserve">Midlanda, Utansjö sulfit, </t>
    </r>
  </si>
  <si>
    <t>Formgummi, Östby 9:3, nedläggning.</t>
  </si>
  <si>
    <t>Tågsjöberg</t>
  </si>
  <si>
    <t>Pacwiredeponin</t>
  </si>
  <si>
    <t>Sandarnas deponi (kommunal), Wifstamons plantskola, mkt liten del av Vivsta deponi</t>
  </si>
  <si>
    <r>
      <t>OKQ8 Alby</t>
    </r>
    <r>
      <rPr>
        <sz val="8"/>
        <color indexed="56"/>
        <rFont val="Arial"/>
        <family val="2"/>
      </rPr>
      <t> ,  Banverket oljereningsverk, Permascand, Elkapsling, Vildhussen Torpshammar, fd. bensinstation Nordanede.  Östavalls impregneringsverk</t>
    </r>
  </si>
  <si>
    <t>Järvedstrand, Lindgrens Bildemontering, Bangården, BAE System, Billsjö betong</t>
  </si>
  <si>
    <t>Örnsköldsvik 9:2, Kompassen, Öviks C,  Shell, Oljehamnen, Hyveln 1, Outokumpo Svedjeholmen,Höglands Såg Domsjö, Örnsköldsvik 8:9 (Örnfraktstomten), Svedje 4:11 (Svedje avfallsanläggning), Norrlungånger 9:1 (BAE), Bredbyn 20:11</t>
  </si>
  <si>
    <t>Gasabäck</t>
  </si>
  <si>
    <t>Hotellet, Hamnkapten, Billsjö Betong</t>
  </si>
  <si>
    <t xml:space="preserve">Köpmanholmen sediment, </t>
  </si>
  <si>
    <t>Träteam, Kramforsviken</t>
  </si>
  <si>
    <t>Östavall kopparvitriol </t>
  </si>
  <si>
    <t xml:space="preserve"> Stockvik övre, Väja, </t>
  </si>
  <si>
    <t>Svedjeholmens sågverk, Ljungaverk industriområde, Matfors kraftverk/träsliperi, oljelager Junsele, Eon Sollefteå hetvattenc</t>
  </si>
  <si>
    <t>EON elnät (kreosot på stolpupplag), sanering sågverk Marieberg</t>
  </si>
  <si>
    <t>Sanering av traktorer i Marieberg, oljesaneringen under timmerbordet på Bollstasågen</t>
  </si>
  <si>
    <t>fd. Akzo Nobel Ljungaverk (Vesta Ceramics)</t>
  </si>
  <si>
    <t xml:space="preserve">Turisten 5,  Arnäs-Nyland 1:4, Hyveln 1, Örnsköldsvik 8:9, Hörnett 50:3 (Bergrum) </t>
  </si>
  <si>
    <t xml:space="preserve">Marieberg, </t>
  </si>
  <si>
    <t>Vägstation (behandling av kloridhaltig jord och grundvatten)</t>
  </si>
  <si>
    <r>
      <t>Statoil/ Norsk hydro Ånge</t>
    </r>
    <r>
      <rPr>
        <sz val="8"/>
        <color indexed="56"/>
        <rFont val="Arial"/>
        <family val="2"/>
      </rPr>
      <t>  (vid färghandeln)  , Statoil Norsk Hydro (BP kurvan)</t>
    </r>
  </si>
  <si>
    <t>Köpmanholmen, Norrflärke, 2 Spimfabobjekt</t>
  </si>
  <si>
    <t xml:space="preserve">Magasinsallen, </t>
  </si>
  <si>
    <t>Hjälta, Fagervik, Köpmanholmen, Svartvik Norra, Vivsta varv</t>
  </si>
  <si>
    <t>Kramforsfabriken, Statoil Docksta, Bollstasågen timmerintag</t>
  </si>
  <si>
    <t>Långseletvätten, Helgum impregneringsanl.</t>
  </si>
  <si>
    <t>Långsele bangård</t>
  </si>
  <si>
    <t>Söråkers udde,  Norrberge 3:5</t>
  </si>
  <si>
    <t>Shell,  Västerselsgaraget, Anundsjö-Näs 5:62</t>
  </si>
  <si>
    <r>
      <t xml:space="preserve">Strandparken, , Olycka E4 Norrtjärn, Drives, </t>
    </r>
  </si>
  <si>
    <t>Kramfors sulfit, Svanö (vattenarbeten)</t>
  </si>
  <si>
    <t>ABB Nordkomponent, TMD Friction</t>
  </si>
  <si>
    <t>Ekan 1, Magasinet 5, Myrten 4 Statoil, (2009) Barkassen 3, Locke 4:4, Veda 1:25, Boken 16, Veda 6:1. Hyacinten 3, Viksjön 10:8, Torsvik 1, Viksjön 3:55</t>
  </si>
  <si>
    <t>Svanö sulfit</t>
  </si>
  <si>
    <t>OKQ8 Hornöberget, Statoil Gallsäter, Uno-X Bollstabruk, OKQ8 Lugnvik, OKQ8 Nordingrå, Statoil Bollstasågen</t>
  </si>
  <si>
    <t>Forsmo imp</t>
  </si>
  <si>
    <t>Stordalen deponi</t>
  </si>
  <si>
    <t>SPIMFAB 2 obj (Öde 1:7, Västanbäck 1:36), Bogrundets plantskola (oljeläckage), OKQ8</t>
  </si>
  <si>
    <r>
      <t>statoil torpshammar, f.d Statoil Ånge, Fränsta fd. Esso, fd. BP Fränsta, fd. BP Kölsillre, Svenska Shell Fränsta, Försvarsmakten (norra militärdistriktet), Borgsjö Trä och Smid</t>
    </r>
    <r>
      <rPr>
        <sz val="8"/>
        <color indexed="56"/>
        <rFont val="Arial"/>
        <family val="2"/>
      </rPr>
      <t> , Preem Ånge , OKQ8 Gira Bil Ånge (drivmedelsverksamheten. Verkstaden kvar) </t>
    </r>
  </si>
  <si>
    <t>Gideå Vattentäkt. Resecentrum</t>
  </si>
  <si>
    <t>Alfredshemspåret, Lokstallarna, Högland 6:30 ÖJM, Gideåbacka 1.59, Hörnett 28:2, Kantsjö 1:61, Kompassen 3, Myckelgensjö 5:36, Norrflärke 6:7, Sidensjö-Näs 1:10, Sunnansjö 2:10, Västra Industrikvarteret 8, Quckman, Shell Idbyn, Körsvennen 3, Nyliden 1:173, Husum 2:129, Hörnett 50:1(St1 energy AB), Husum 1:89, Gideå-Flärke 4:71, Björna 1:5, Örnsköldsvik 11:3, Västersel 11:1, Sjäevads-Prästbord 1:129, Önska 1:179 (Grundsundahemmet), Brunnen 2</t>
  </si>
  <si>
    <t>Magasinet 5, Ekan 1</t>
  </si>
  <si>
    <t>SJ Bussanläggning,oljesaneringen under timmerbordet på Bollstasågen, Bollstasågenstimmerintag</t>
  </si>
  <si>
    <t>inga objekt</t>
  </si>
  <si>
    <t>1 (när EKA byggde ut)</t>
  </si>
  <si>
    <t>ÖJM, Statoil (Örnsköldsvik 4:10), Resecentrum. Magasinsallen, Högland 6:30, Övik Energi Domsjö, Spårområdet, Arenan, Hamnbostäder, kv Kina, universitetet, Lokstallarna, järnvägsspåret Shell, Järvedsledningen, BAE-sysem(fjärr-värme, statoil Ångermanl.g.,</t>
  </si>
  <si>
    <t xml:space="preserve"> Bilisten Lunde, Skarpåkerskolans cistern, Idrottsplatsen kolstybb</t>
  </si>
  <si>
    <t xml:space="preserve">Kranen 1 </t>
  </si>
  <si>
    <t>Län: Jämtland</t>
  </si>
  <si>
    <t>Uppskattning utifrån databasens objekt samt antagande om objekt som ännu inte identifierats. Ex:  objekt inom branscher som inte ska identifieras men som kan vara förorenade, t.ex. fler livsmedelsindustrier med oljeförorening</t>
  </si>
  <si>
    <t>Bkl 2: Trafikverkets klassning (mellan branschklass och MIFO)</t>
  </si>
  <si>
    <t>Bkl 3: Trafikverket</t>
  </si>
  <si>
    <t>Rk 2: Swedpower 2 st</t>
  </si>
  <si>
    <t>Rk 3: kommun 5 st, Swedpower 2 st, konsult 1</t>
  </si>
  <si>
    <t>Rk 4: kommun 1 st</t>
  </si>
  <si>
    <t>(2 objekt med åtgärder externfinansierade)</t>
  </si>
  <si>
    <t>Flera på gång</t>
  </si>
  <si>
    <t>En överslagsberäkning utifrån ebh-stödet och den andel av objekten där ansvar utretts.</t>
  </si>
  <si>
    <t>Ornäs fd tjärfabrik</t>
  </si>
  <si>
    <t>Falu gasverk</t>
  </si>
  <si>
    <t>Falu gruva (faluprojektet?)</t>
  </si>
  <si>
    <t xml:space="preserve">Lillan bredsjön sandmagasin, Ryllshyttemagasinet, Saxberget långfallsgruvan, Saxbergsgruvans sandmagasin, Tomtebogruvan, Vassbo Sandmagasin, Rödfärgsverket Stora </t>
  </si>
  <si>
    <t>OBS dessa data är lite preliminära och en genomgång av EBH-stödet med kommunerna skulle ge bättre uppgifter</t>
  </si>
  <si>
    <t>Dock osäkra uppgifter</t>
  </si>
  <si>
    <t>Svårt att gå bakåt i tiden, har gått på tidigare redovisningar och kompleteringar från kommunen. Räknar ärenden.</t>
  </si>
  <si>
    <t>Län: Dalarna</t>
  </si>
  <si>
    <t xml:space="preserve">Summa alla län </t>
  </si>
  <si>
    <t>Antal kommuner i landet totalt</t>
  </si>
  <si>
    <t xml:space="preserve"> </t>
  </si>
  <si>
    <t>Åtgärd avslutad- efterkontroll pågår</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</si>
</sst>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71">
    <font>
      <sz val="10"/>
      <name val="Arial"/>
      <family val="0"/>
    </font>
    <font>
      <sz val="11"/>
      <color indexed="8"/>
      <name val="Calibri"/>
      <family val="2"/>
    </font>
    <font>
      <b/>
      <sz val="14"/>
      <name val="Times New Roman"/>
      <family val="1"/>
    </font>
    <font>
      <b/>
      <sz val="12"/>
      <name val="Times New Roman"/>
      <family val="1"/>
    </font>
    <font>
      <b/>
      <sz val="14"/>
      <color indexed="18"/>
      <name val="Times New Roman"/>
      <family val="1"/>
    </font>
    <font>
      <sz val="11"/>
      <name val="Times New Roman"/>
      <family val="1"/>
    </font>
    <font>
      <b/>
      <sz val="14"/>
      <color indexed="12"/>
      <name val="Times New Roman"/>
      <family val="1"/>
    </font>
    <font>
      <b/>
      <sz val="10"/>
      <name val="Arial"/>
      <family val="2"/>
    </font>
    <font>
      <b/>
      <sz val="11"/>
      <name val="Times New Roman"/>
      <family val="1"/>
    </font>
    <font>
      <b/>
      <sz val="14"/>
      <color indexed="58"/>
      <name val="Times New Roman"/>
      <family val="1"/>
    </font>
    <font>
      <sz val="8"/>
      <name val="Times New Roman"/>
      <family val="1"/>
    </font>
    <font>
      <b/>
      <sz val="14"/>
      <color indexed="16"/>
      <name val="Times New Roman"/>
      <family val="1"/>
    </font>
    <font>
      <b/>
      <sz val="12"/>
      <color indexed="16"/>
      <name val="Times New Roman"/>
      <family val="1"/>
    </font>
    <font>
      <sz val="10.5"/>
      <name val="Times New Roman"/>
      <family val="1"/>
    </font>
    <font>
      <sz val="10"/>
      <name val="Arail"/>
      <family val="0"/>
    </font>
    <font>
      <sz val="11"/>
      <name val="Arial"/>
      <family val="2"/>
    </font>
    <font>
      <sz val="10"/>
      <color indexed="8"/>
      <name val="Times New Roman"/>
      <family val="1"/>
    </font>
    <font>
      <i/>
      <sz val="11"/>
      <name val="Times New Roman"/>
      <family val="1"/>
    </font>
    <font>
      <b/>
      <sz val="12"/>
      <name val="Arial"/>
      <family val="2"/>
    </font>
    <font>
      <b/>
      <sz val="9"/>
      <name val="Tahoma"/>
      <family val="0"/>
    </font>
    <font>
      <sz val="9"/>
      <name val="Tahoma"/>
      <family val="0"/>
    </font>
    <font>
      <b/>
      <sz val="8"/>
      <name val="Tahoma"/>
      <family val="2"/>
    </font>
    <font>
      <sz val="8"/>
      <name val="Tahoma"/>
      <family val="2"/>
    </font>
    <font>
      <sz val="9"/>
      <name val="Arial"/>
      <family val="2"/>
    </font>
    <font>
      <sz val="8"/>
      <name val="Arial"/>
      <family val="2"/>
    </font>
    <font>
      <i/>
      <sz val="10"/>
      <name val="Arial"/>
      <family val="2"/>
    </font>
    <font>
      <b/>
      <sz val="9"/>
      <name val="Arial"/>
      <family val="2"/>
    </font>
    <font>
      <sz val="8"/>
      <color indexed="10"/>
      <name val="Arial"/>
      <family val="2"/>
    </font>
    <font>
      <b/>
      <sz val="14"/>
      <name val="Arial"/>
      <family val="2"/>
    </font>
    <font>
      <sz val="8"/>
      <color indexed="56"/>
      <name val="Arial"/>
      <family val="2"/>
    </font>
    <font>
      <i/>
      <sz val="8"/>
      <name val="Arial"/>
      <family val="2"/>
    </font>
    <font>
      <sz val="11"/>
      <name val="Calibri"/>
      <family val="2"/>
    </font>
    <font>
      <sz val="10"/>
      <color indexed="10"/>
      <name val="Arial"/>
      <family val="2"/>
    </font>
    <font>
      <sz val="8"/>
      <color indexed="5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0"/>
      <color rgb="FFFF0000"/>
      <name val="Arial"/>
      <family val="2"/>
    </font>
    <font>
      <sz val="8"/>
      <color rgb="FF002060"/>
      <name val="Arial"/>
      <family val="2"/>
    </font>
    <font>
      <sz val="8"/>
      <color rgb="FF002060"/>
      <name val="Times New Roman"/>
      <family val="1"/>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26"/>
        <bgColor indexed="64"/>
      </patternFill>
    </fill>
    <fill>
      <patternFill patternType="solid">
        <fgColor rgb="FFCCFFFF"/>
        <bgColor indexed="64"/>
      </patternFill>
    </fill>
    <fill>
      <patternFill patternType="solid">
        <fgColor rgb="FFCCFFCC"/>
        <bgColor indexed="64"/>
      </patternFill>
    </fill>
    <fill>
      <patternFill patternType="solid">
        <fgColor rgb="FFFFFFCC"/>
        <bgColor indexed="64"/>
      </patternFill>
    </fill>
    <fill>
      <patternFill patternType="solid">
        <fgColor rgb="FF00B0F0"/>
        <bgColor indexed="64"/>
      </patternFill>
    </fill>
  </fills>
  <borders count="7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medium"/>
      <top style="medium"/>
      <bottom/>
    </border>
    <border>
      <left style="thin"/>
      <right/>
      <top style="thin"/>
      <bottom/>
    </border>
    <border>
      <left/>
      <right style="thin"/>
      <top style="thin"/>
      <bottom/>
    </border>
    <border>
      <left style="medium"/>
      <right style="medium"/>
      <top/>
      <bottom style="medium"/>
    </border>
    <border>
      <left/>
      <right/>
      <top/>
      <bottom style="medium"/>
    </border>
    <border>
      <left/>
      <right style="thin"/>
      <top style="thin"/>
      <bottom style="medium"/>
    </border>
    <border>
      <left style="thin"/>
      <right/>
      <top/>
      <bottom/>
    </border>
    <border>
      <left/>
      <right style="thin"/>
      <top/>
      <bottom/>
    </border>
    <border>
      <left style="medium"/>
      <right/>
      <top/>
      <bottom style="thin"/>
    </border>
    <border>
      <left/>
      <right style="medium"/>
      <top/>
      <bottom/>
    </border>
    <border>
      <left style="medium"/>
      <right style="medium"/>
      <top/>
      <bottom style="thin"/>
    </border>
    <border>
      <left/>
      <right style="thin"/>
      <top style="thin"/>
      <bottom style="thin"/>
    </border>
    <border>
      <left/>
      <right style="medium"/>
      <top style="thin"/>
      <bottom style="thin"/>
    </border>
    <border>
      <left/>
      <right style="thin"/>
      <top/>
      <bottom style="medium"/>
    </border>
    <border>
      <left/>
      <right style="medium"/>
      <top/>
      <bottom style="medium"/>
    </border>
    <border>
      <left style="thin"/>
      <right/>
      <top/>
      <bottom style="thin"/>
    </border>
    <border>
      <left/>
      <right style="thin"/>
      <top/>
      <bottom style="thin"/>
    </border>
    <border>
      <left style="medium"/>
      <right style="medium"/>
      <top style="medium"/>
      <bottom style="medium"/>
    </border>
    <border>
      <left/>
      <right style="medium"/>
      <top/>
      <bottom style="thin"/>
    </border>
    <border>
      <left style="medium"/>
      <right style="medium"/>
      <top style="medium"/>
      <bottom style="thin"/>
    </border>
    <border>
      <left/>
      <right style="thin"/>
      <top style="medium"/>
      <bottom style="thin"/>
    </border>
    <border>
      <left style="thin"/>
      <right style="medium"/>
      <top style="medium"/>
      <bottom style="thin"/>
    </border>
    <border>
      <left style="thin"/>
      <right style="medium"/>
      <top/>
      <bottom style="thin"/>
    </border>
    <border>
      <left style="thin"/>
      <right style="medium"/>
      <top/>
      <bottom style="medium"/>
    </border>
    <border>
      <left/>
      <right/>
      <top style="medium"/>
      <bottom style="medium"/>
    </border>
    <border>
      <left/>
      <right style="medium"/>
      <top style="medium"/>
      <bottom style="medium"/>
    </border>
    <border>
      <left style="thin"/>
      <right/>
      <top style="thin"/>
      <bottom style="thin"/>
    </border>
    <border>
      <left style="medium"/>
      <right style="thin"/>
      <top style="medium"/>
      <bottom style="thin"/>
    </border>
    <border>
      <left style="thin"/>
      <right style="thin"/>
      <top style="thin"/>
      <bottom style="thin"/>
    </border>
    <border>
      <left style="medium"/>
      <right/>
      <top/>
      <bottom style="medium"/>
    </border>
    <border>
      <left style="thin"/>
      <right style="thin"/>
      <top style="thin"/>
      <bottom/>
    </border>
    <border>
      <left/>
      <right/>
      <top style="medium"/>
      <bottom style="thin"/>
    </border>
    <border>
      <left/>
      <right style="medium"/>
      <top style="medium"/>
      <bottom style="thin"/>
    </border>
    <border>
      <left style="thin"/>
      <right style="thin"/>
      <top/>
      <bottom/>
    </border>
    <border>
      <left style="medium"/>
      <right style="thin"/>
      <top/>
      <bottom style="thin"/>
    </border>
    <border>
      <left style="medium"/>
      <right style="thin"/>
      <top style="medium"/>
      <bottom style="medium"/>
    </border>
    <border>
      <left style="medium"/>
      <right style="thin"/>
      <top/>
      <bottom style="medium"/>
    </border>
    <border>
      <left style="thin">
        <color indexed="8"/>
      </left>
      <right style="thin"/>
      <top style="thin"/>
      <bottom style="thin"/>
    </border>
    <border>
      <left style="thin"/>
      <right style="medium"/>
      <top style="medium"/>
      <bottom style="mediu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bottom style="thin"/>
    </border>
    <border>
      <left style="medium"/>
      <right style="medium"/>
      <top/>
      <bottom/>
    </border>
    <border>
      <left/>
      <right/>
      <top style="medium"/>
      <bottom/>
    </border>
    <border>
      <left/>
      <right style="medium"/>
      <top style="medium"/>
      <bottom/>
    </border>
    <border>
      <left style="medium"/>
      <right/>
      <top/>
      <bottom/>
    </border>
    <border>
      <left style="medium"/>
      <right style="medium"/>
      <top style="thin"/>
      <bottom style="thin"/>
    </border>
    <border>
      <left style="thin"/>
      <right style="medium"/>
      <top style="thin"/>
      <bottom style="thin"/>
    </border>
    <border>
      <left style="thin"/>
      <right style="medium"/>
      <top style="thin"/>
      <bottom/>
    </border>
    <border>
      <left style="thin"/>
      <right style="medium"/>
      <top/>
      <botto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thin"/>
      <top/>
      <bottom style="medium"/>
    </border>
    <border>
      <left/>
      <right/>
      <top style="thin"/>
      <bottom/>
    </border>
    <border>
      <left style="medium"/>
      <right/>
      <top style="medium"/>
      <bottom/>
    </border>
    <border>
      <left style="medium"/>
      <right/>
      <top style="medium"/>
      <bottom style="thin"/>
    </border>
    <border>
      <left/>
      <right style="medium">
        <color indexed="8"/>
      </right>
      <top style="medium"/>
      <bottom style="thin"/>
    </border>
    <border>
      <left/>
      <right style="thin">
        <color indexed="8"/>
      </right>
      <top/>
      <bottom/>
    </border>
    <border>
      <left/>
      <right/>
      <top style="thin"/>
      <bottom style="thin"/>
    </border>
    <border>
      <left/>
      <right style="medium"/>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4"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5" fillId="0" borderId="0" applyNumberFormat="0" applyFill="0" applyBorder="0" applyAlignment="0" applyProtection="0"/>
    <xf numFmtId="0" fontId="56" fillId="30" borderId="2" applyNumberFormat="0" applyAlignment="0" applyProtection="0"/>
    <xf numFmtId="0" fontId="57" fillId="31" borderId="3" applyNumberFormat="0" applyAlignment="0" applyProtection="0"/>
    <xf numFmtId="0" fontId="58" fillId="0" borderId="4" applyNumberFormat="0" applyFill="0" applyAlignment="0" applyProtection="0"/>
    <xf numFmtId="0" fontId="59" fillId="32" borderId="0" applyNumberFormat="0" applyBorder="0" applyAlignment="0" applyProtection="0"/>
    <xf numFmtId="0" fontId="0" fillId="0" borderId="0">
      <alignment/>
      <protection/>
    </xf>
    <xf numFmtId="9" fontId="0" fillId="0" borderId="0" applyFon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cellStyleXfs>
  <cellXfs count="702">
    <xf numFmtId="0" fontId="0" fillId="0" borderId="0" xfId="0" applyAlignment="1">
      <alignment/>
    </xf>
    <xf numFmtId="0" fontId="0" fillId="33" borderId="0" xfId="0" applyFill="1" applyAlignment="1">
      <alignment/>
    </xf>
    <xf numFmtId="0" fontId="0" fillId="0" borderId="0" xfId="0" applyFill="1" applyAlignment="1">
      <alignment/>
    </xf>
    <xf numFmtId="0" fontId="4" fillId="34" borderId="10" xfId="0" applyFont="1" applyFill="1" applyBorder="1" applyAlignment="1">
      <alignment/>
    </xf>
    <xf numFmtId="0" fontId="5" fillId="34" borderId="10" xfId="0" applyFont="1" applyFill="1" applyBorder="1" applyAlignment="1">
      <alignment/>
    </xf>
    <xf numFmtId="0" fontId="0" fillId="34" borderId="10" xfId="0" applyFill="1" applyBorder="1" applyAlignment="1">
      <alignment/>
    </xf>
    <xf numFmtId="0" fontId="6" fillId="34" borderId="0" xfId="0" applyFont="1" applyFill="1" applyAlignment="1">
      <alignment/>
    </xf>
    <xf numFmtId="0" fontId="5" fillId="34" borderId="0" xfId="0" applyFont="1" applyFill="1" applyAlignment="1">
      <alignment/>
    </xf>
    <xf numFmtId="0" fontId="0" fillId="34" borderId="0" xfId="0" applyFill="1" applyAlignment="1">
      <alignment/>
    </xf>
    <xf numFmtId="0" fontId="7" fillId="34" borderId="0" xfId="0" applyFont="1" applyFill="1" applyAlignment="1">
      <alignment/>
    </xf>
    <xf numFmtId="0" fontId="8" fillId="34" borderId="11" xfId="0" applyFont="1" applyFill="1" applyBorder="1" applyAlignment="1">
      <alignment horizontal="center"/>
    </xf>
    <xf numFmtId="0" fontId="0" fillId="34" borderId="12" xfId="0" applyFont="1" applyFill="1" applyBorder="1" applyAlignment="1">
      <alignment horizontal="left" vertical="top" wrapText="1"/>
    </xf>
    <xf numFmtId="0" fontId="0" fillId="34" borderId="13" xfId="0" applyFill="1" applyBorder="1" applyAlignment="1">
      <alignment/>
    </xf>
    <xf numFmtId="0" fontId="8" fillId="34" borderId="14" xfId="0" applyFont="1" applyFill="1" applyBorder="1" applyAlignment="1">
      <alignment horizontal="center"/>
    </xf>
    <xf numFmtId="0" fontId="5" fillId="34" borderId="15" xfId="0" applyFont="1" applyFill="1" applyBorder="1" applyAlignment="1">
      <alignment horizontal="center"/>
    </xf>
    <xf numFmtId="0" fontId="5" fillId="34" borderId="16" xfId="0" applyFont="1" applyFill="1" applyBorder="1" applyAlignment="1">
      <alignment horizontal="center"/>
    </xf>
    <xf numFmtId="0" fontId="0" fillId="34" borderId="17" xfId="0" applyFill="1" applyBorder="1" applyAlignment="1">
      <alignment/>
    </xf>
    <xf numFmtId="0" fontId="0" fillId="34" borderId="18" xfId="0" applyFill="1" applyBorder="1" applyAlignment="1">
      <alignment/>
    </xf>
    <xf numFmtId="0" fontId="5" fillId="34" borderId="0" xfId="0" applyFont="1" applyFill="1" applyAlignment="1">
      <alignment wrapText="1"/>
    </xf>
    <xf numFmtId="0" fontId="5" fillId="34" borderId="19" xfId="0" applyFont="1" applyFill="1" applyBorder="1" applyAlignment="1">
      <alignment/>
    </xf>
    <xf numFmtId="0" fontId="5" fillId="34" borderId="0" xfId="0" applyFont="1" applyFill="1" applyAlignment="1">
      <alignment horizontal="center"/>
    </xf>
    <xf numFmtId="0" fontId="5" fillId="34" borderId="20" xfId="0" applyFont="1" applyFill="1" applyBorder="1" applyAlignment="1">
      <alignment horizontal="center"/>
    </xf>
    <xf numFmtId="0" fontId="5" fillId="34" borderId="21" xfId="0" applyFont="1" applyFill="1" applyBorder="1" applyAlignment="1">
      <alignment horizontal="center"/>
    </xf>
    <xf numFmtId="0" fontId="5" fillId="34" borderId="22" xfId="0" applyFont="1" applyFill="1" applyBorder="1" applyAlignment="1">
      <alignment/>
    </xf>
    <xf numFmtId="0" fontId="5" fillId="34" borderId="23" xfId="0" applyFont="1" applyFill="1" applyBorder="1" applyAlignment="1">
      <alignment/>
    </xf>
    <xf numFmtId="0" fontId="5" fillId="34" borderId="24" xfId="0" applyFont="1" applyFill="1" applyBorder="1" applyAlignment="1">
      <alignment/>
    </xf>
    <xf numFmtId="0" fontId="5" fillId="34" borderId="25" xfId="0" applyFont="1" applyFill="1" applyBorder="1" applyAlignment="1">
      <alignment/>
    </xf>
    <xf numFmtId="0" fontId="5" fillId="34" borderId="14" xfId="0" applyFont="1" applyFill="1" applyBorder="1" applyAlignment="1">
      <alignment horizontal="center"/>
    </xf>
    <xf numFmtId="0" fontId="0" fillId="34" borderId="26" xfId="0" applyFill="1" applyBorder="1" applyAlignment="1">
      <alignment/>
    </xf>
    <xf numFmtId="0" fontId="0" fillId="34" borderId="27" xfId="0" applyFill="1" applyBorder="1" applyAlignment="1">
      <alignment/>
    </xf>
    <xf numFmtId="0" fontId="9" fillId="35" borderId="10" xfId="0" applyFont="1" applyFill="1" applyBorder="1" applyAlignment="1">
      <alignment/>
    </xf>
    <xf numFmtId="0" fontId="5" fillId="35" borderId="10" xfId="0" applyFont="1" applyFill="1" applyBorder="1" applyAlignment="1">
      <alignment/>
    </xf>
    <xf numFmtId="0" fontId="0" fillId="35" borderId="10" xfId="0" applyFill="1" applyBorder="1" applyAlignment="1">
      <alignment/>
    </xf>
    <xf numFmtId="0" fontId="5" fillId="35" borderId="0" xfId="0" applyFont="1" applyFill="1" applyAlignment="1">
      <alignment/>
    </xf>
    <xf numFmtId="0" fontId="0" fillId="35" borderId="0" xfId="0" applyFill="1" applyAlignment="1">
      <alignment/>
    </xf>
    <xf numFmtId="0" fontId="8" fillId="35" borderId="28" xfId="0" applyFont="1" applyFill="1" applyBorder="1" applyAlignment="1">
      <alignment horizontal="center"/>
    </xf>
    <xf numFmtId="0" fontId="8" fillId="35" borderId="0" xfId="0" applyFont="1" applyFill="1" applyAlignment="1">
      <alignment/>
    </xf>
    <xf numFmtId="0" fontId="7" fillId="35" borderId="0" xfId="0" applyFont="1" applyFill="1" applyAlignment="1">
      <alignment/>
    </xf>
    <xf numFmtId="0" fontId="8" fillId="35" borderId="11" xfId="0" applyFont="1" applyFill="1" applyBorder="1" applyAlignment="1">
      <alignment horizontal="center" vertical="top"/>
    </xf>
    <xf numFmtId="0" fontId="8" fillId="35" borderId="0" xfId="0" applyFont="1" applyFill="1" applyBorder="1" applyAlignment="1">
      <alignment horizontal="center"/>
    </xf>
    <xf numFmtId="0" fontId="7" fillId="35" borderId="17" xfId="48" applyFont="1" applyFill="1" applyBorder="1" applyAlignment="1">
      <alignment horizontal="left" vertical="top" wrapText="1"/>
      <protection/>
    </xf>
    <xf numFmtId="0" fontId="0" fillId="35" borderId="13" xfId="0" applyFill="1" applyBorder="1" applyAlignment="1">
      <alignment/>
    </xf>
    <xf numFmtId="0" fontId="5" fillId="35" borderId="0" xfId="0" applyFont="1" applyFill="1" applyAlignment="1">
      <alignment vertical="top"/>
    </xf>
    <xf numFmtId="0" fontId="10" fillId="35" borderId="14" xfId="0" applyFont="1" applyFill="1" applyBorder="1" applyAlignment="1">
      <alignment horizontal="center" vertical="top"/>
    </xf>
    <xf numFmtId="0" fontId="5" fillId="35" borderId="15" xfId="0" applyFont="1" applyFill="1" applyBorder="1" applyAlignment="1">
      <alignment horizontal="center" vertical="top" wrapText="1"/>
    </xf>
    <xf numFmtId="0" fontId="5" fillId="35" borderId="25" xfId="0" applyFont="1" applyFill="1" applyBorder="1" applyAlignment="1">
      <alignment horizontal="center" vertical="top"/>
    </xf>
    <xf numFmtId="0" fontId="0" fillId="35" borderId="17" xfId="0" applyFill="1" applyBorder="1" applyAlignment="1">
      <alignment/>
    </xf>
    <xf numFmtId="0" fontId="0" fillId="35" borderId="18" xfId="0" applyFill="1" applyBorder="1" applyAlignment="1">
      <alignment/>
    </xf>
    <xf numFmtId="0" fontId="5" fillId="35" borderId="19" xfId="0" applyFont="1" applyFill="1" applyBorder="1" applyAlignment="1">
      <alignment horizontal="center"/>
    </xf>
    <xf numFmtId="0" fontId="5" fillId="35" borderId="29" xfId="0" applyFont="1" applyFill="1" applyBorder="1" applyAlignment="1">
      <alignment/>
    </xf>
    <xf numFmtId="0" fontId="8" fillId="35" borderId="21" xfId="0" applyFont="1" applyFill="1" applyBorder="1" applyAlignment="1">
      <alignment horizontal="center"/>
    </xf>
    <xf numFmtId="0" fontId="8" fillId="35" borderId="27" xfId="0" applyFont="1" applyFill="1" applyBorder="1" applyAlignment="1">
      <alignment horizontal="center"/>
    </xf>
    <xf numFmtId="0" fontId="5" fillId="35" borderId="27" xfId="0" applyFont="1" applyFill="1" applyBorder="1" applyAlignment="1">
      <alignment horizontal="center"/>
    </xf>
    <xf numFmtId="0" fontId="5" fillId="35" borderId="29" xfId="0" applyFont="1" applyFill="1" applyBorder="1" applyAlignment="1">
      <alignment horizontal="center"/>
    </xf>
    <xf numFmtId="0" fontId="8" fillId="35" borderId="14" xfId="0" applyFont="1" applyFill="1" applyBorder="1" applyAlignment="1">
      <alignment horizontal="center"/>
    </xf>
    <xf numFmtId="0" fontId="8" fillId="35" borderId="24" xfId="0" applyFont="1" applyFill="1" applyBorder="1" applyAlignment="1">
      <alignment horizontal="center"/>
    </xf>
    <xf numFmtId="0" fontId="5" fillId="35" borderId="24" xfId="0" applyFont="1" applyFill="1" applyBorder="1" applyAlignment="1">
      <alignment horizontal="center"/>
    </xf>
    <xf numFmtId="0" fontId="5" fillId="35" borderId="25" xfId="0" applyFont="1" applyFill="1" applyBorder="1" applyAlignment="1">
      <alignment horizontal="center"/>
    </xf>
    <xf numFmtId="0" fontId="5" fillId="35" borderId="0" xfId="0" applyFont="1" applyFill="1" applyAlignment="1">
      <alignment horizontal="center"/>
    </xf>
    <xf numFmtId="0" fontId="0" fillId="35" borderId="0" xfId="0" applyFont="1" applyFill="1" applyAlignment="1">
      <alignment/>
    </xf>
    <xf numFmtId="0" fontId="7" fillId="35" borderId="17" xfId="0" applyFont="1" applyFill="1" applyBorder="1" applyAlignment="1">
      <alignment/>
    </xf>
    <xf numFmtId="0" fontId="8" fillId="35" borderId="30" xfId="0" applyFont="1" applyFill="1" applyBorder="1" applyAlignment="1">
      <alignment horizontal="center"/>
    </xf>
    <xf numFmtId="0" fontId="8" fillId="35" borderId="31" xfId="0" applyFont="1" applyFill="1" applyBorder="1" applyAlignment="1">
      <alignment horizontal="center"/>
    </xf>
    <xf numFmtId="0" fontId="5" fillId="35" borderId="31" xfId="0" applyFont="1" applyFill="1" applyBorder="1" applyAlignment="1">
      <alignment horizontal="center"/>
    </xf>
    <xf numFmtId="0" fontId="8" fillId="35" borderId="32" xfId="0" applyFont="1" applyFill="1" applyBorder="1" applyAlignment="1">
      <alignment horizontal="center"/>
    </xf>
    <xf numFmtId="0" fontId="8" fillId="35" borderId="33" xfId="0" applyFont="1" applyFill="1" applyBorder="1" applyAlignment="1">
      <alignment horizontal="center"/>
    </xf>
    <xf numFmtId="0" fontId="8" fillId="35" borderId="34" xfId="0" applyFont="1" applyFill="1" applyBorder="1" applyAlignment="1">
      <alignment horizontal="center"/>
    </xf>
    <xf numFmtId="0" fontId="0" fillId="35" borderId="26" xfId="0" applyFill="1" applyBorder="1" applyAlignment="1">
      <alignment/>
    </xf>
    <xf numFmtId="0" fontId="0" fillId="35" borderId="27" xfId="0" applyFill="1" applyBorder="1" applyAlignment="1">
      <alignment/>
    </xf>
    <xf numFmtId="0" fontId="11" fillId="36" borderId="10" xfId="0" applyFont="1" applyFill="1" applyBorder="1" applyAlignment="1">
      <alignment/>
    </xf>
    <xf numFmtId="0" fontId="5" fillId="36" borderId="10" xfId="0" applyFont="1" applyFill="1" applyBorder="1" applyAlignment="1">
      <alignment/>
    </xf>
    <xf numFmtId="0" fontId="5" fillId="36" borderId="10" xfId="0" applyFont="1" applyFill="1" applyBorder="1" applyAlignment="1">
      <alignment horizontal="center"/>
    </xf>
    <xf numFmtId="0" fontId="0" fillId="36" borderId="10" xfId="0" applyFill="1" applyBorder="1" applyAlignment="1">
      <alignment/>
    </xf>
    <xf numFmtId="0" fontId="12" fillId="36"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0" fillId="36" borderId="0" xfId="0" applyFill="1" applyAlignment="1">
      <alignment/>
    </xf>
    <xf numFmtId="0" fontId="5" fillId="36" borderId="0" xfId="0" applyFont="1" applyFill="1" applyAlignment="1">
      <alignment horizontal="left" vertical="center" wrapText="1"/>
    </xf>
    <xf numFmtId="0" fontId="0" fillId="36" borderId="20" xfId="0" applyFill="1" applyBorder="1" applyAlignment="1">
      <alignment/>
    </xf>
    <xf numFmtId="0" fontId="8" fillId="36" borderId="28" xfId="0" applyFont="1" applyFill="1" applyBorder="1" applyAlignment="1">
      <alignment horizontal="center" vertical="top" wrapText="1"/>
    </xf>
    <xf numFmtId="0" fontId="5" fillId="36" borderId="35" xfId="0" applyFont="1" applyFill="1" applyBorder="1" applyAlignment="1">
      <alignment horizontal="center" vertical="top" wrapText="1"/>
    </xf>
    <xf numFmtId="0" fontId="5" fillId="36" borderId="36" xfId="0" applyFont="1" applyFill="1" applyBorder="1" applyAlignment="1">
      <alignment horizontal="center" vertical="top" wrapText="1"/>
    </xf>
    <xf numFmtId="0" fontId="7" fillId="36" borderId="0" xfId="0" applyFont="1" applyFill="1" applyAlignment="1">
      <alignment/>
    </xf>
    <xf numFmtId="0" fontId="5" fillId="36" borderId="0" xfId="0" applyFont="1" applyFill="1" applyAlignment="1">
      <alignment horizontal="left" indent="2"/>
    </xf>
    <xf numFmtId="0" fontId="0" fillId="36" borderId="21" xfId="0" applyFill="1" applyBorder="1" applyAlignment="1">
      <alignment horizontal="center"/>
    </xf>
    <xf numFmtId="0" fontId="0" fillId="36" borderId="27" xfId="0" applyFill="1" applyBorder="1" applyAlignment="1">
      <alignment/>
    </xf>
    <xf numFmtId="0" fontId="0" fillId="36" borderId="29" xfId="0" applyFill="1" applyBorder="1" applyAlignment="1">
      <alignment/>
    </xf>
    <xf numFmtId="0" fontId="0" fillId="36" borderId="37" xfId="0" applyFill="1" applyBorder="1" applyAlignment="1">
      <alignment/>
    </xf>
    <xf numFmtId="0" fontId="0" fillId="36" borderId="22" xfId="0" applyFill="1" applyBorder="1" applyAlignment="1">
      <alignment/>
    </xf>
    <xf numFmtId="0" fontId="5" fillId="36" borderId="0" xfId="0" applyFont="1" applyFill="1" applyAlignment="1">
      <alignment horizontal="left" wrapText="1" indent="2"/>
    </xf>
    <xf numFmtId="0" fontId="0" fillId="36" borderId="27" xfId="0" applyFill="1" applyBorder="1" applyAlignment="1">
      <alignment horizontal="center"/>
    </xf>
    <xf numFmtId="0" fontId="0" fillId="36" borderId="26" xfId="0" applyFill="1" applyBorder="1" applyAlignment="1">
      <alignment/>
    </xf>
    <xf numFmtId="0" fontId="0" fillId="36" borderId="22" xfId="0" applyFill="1" applyBorder="1" applyAlignment="1">
      <alignment wrapText="1"/>
    </xf>
    <xf numFmtId="0" fontId="0" fillId="36" borderId="14" xfId="0" applyFill="1" applyBorder="1" applyAlignment="1">
      <alignment horizontal="center"/>
    </xf>
    <xf numFmtId="0" fontId="0" fillId="36" borderId="24" xfId="0" applyFill="1" applyBorder="1" applyAlignment="1">
      <alignment horizontal="center"/>
    </xf>
    <xf numFmtId="0" fontId="0" fillId="36" borderId="25" xfId="0" applyFill="1" applyBorder="1" applyAlignment="1">
      <alignment/>
    </xf>
    <xf numFmtId="0" fontId="0" fillId="36" borderId="26" xfId="0" applyFont="1" applyFill="1" applyBorder="1" applyAlignment="1">
      <alignment wrapText="1"/>
    </xf>
    <xf numFmtId="0" fontId="0" fillId="36" borderId="27" xfId="0" applyFill="1" applyBorder="1" applyAlignment="1">
      <alignment wrapText="1"/>
    </xf>
    <xf numFmtId="0" fontId="0" fillId="36" borderId="0" xfId="0" applyFill="1" applyAlignment="1">
      <alignment horizontal="center"/>
    </xf>
    <xf numFmtId="0" fontId="0" fillId="36" borderId="38" xfId="0" applyFill="1" applyBorder="1" applyAlignment="1">
      <alignment horizontal="center"/>
    </xf>
    <xf numFmtId="0" fontId="0" fillId="36" borderId="31" xfId="0" applyFill="1" applyBorder="1" applyAlignment="1">
      <alignment/>
    </xf>
    <xf numFmtId="0" fontId="0" fillId="36" borderId="39" xfId="0" applyFont="1" applyFill="1" applyBorder="1" applyAlignment="1">
      <alignment/>
    </xf>
    <xf numFmtId="0" fontId="0" fillId="36" borderId="0" xfId="0" applyFill="1" applyBorder="1" applyAlignment="1">
      <alignment/>
    </xf>
    <xf numFmtId="0" fontId="13" fillId="36" borderId="40" xfId="0" applyFont="1" applyFill="1" applyBorder="1" applyAlignment="1">
      <alignment horizontal="center" vertical="center" wrapText="1"/>
    </xf>
    <xf numFmtId="0" fontId="13" fillId="36" borderId="15" xfId="0" applyFont="1" applyFill="1" applyBorder="1" applyAlignment="1">
      <alignment horizontal="center" vertical="center" wrapText="1"/>
    </xf>
    <xf numFmtId="0" fontId="13" fillId="36" borderId="25" xfId="0" applyFont="1" applyFill="1" applyBorder="1" applyAlignment="1">
      <alignment horizontal="center" vertical="center" wrapText="1"/>
    </xf>
    <xf numFmtId="0" fontId="0" fillId="36" borderId="0" xfId="0" applyFont="1" applyFill="1" applyAlignment="1">
      <alignment/>
    </xf>
    <xf numFmtId="0" fontId="0" fillId="36" borderId="41" xfId="0" applyFill="1" applyBorder="1" applyAlignment="1">
      <alignment/>
    </xf>
    <xf numFmtId="0" fontId="14" fillId="36" borderId="30" xfId="0" applyFont="1" applyFill="1" applyBorder="1" applyAlignment="1">
      <alignment horizontal="center"/>
    </xf>
    <xf numFmtId="0" fontId="14" fillId="36" borderId="38" xfId="0" applyFont="1" applyFill="1" applyBorder="1" applyAlignment="1">
      <alignment horizontal="center"/>
    </xf>
    <xf numFmtId="0" fontId="14" fillId="36" borderId="42" xfId="0" applyFont="1" applyFill="1" applyBorder="1" applyAlignment="1">
      <alignment horizontal="center"/>
    </xf>
    <xf numFmtId="0" fontId="14" fillId="36" borderId="43" xfId="0" applyFont="1" applyFill="1" applyBorder="1" applyAlignment="1">
      <alignment horizontal="center"/>
    </xf>
    <xf numFmtId="0" fontId="0" fillId="36" borderId="44" xfId="0" applyFill="1" applyBorder="1" applyAlignment="1">
      <alignment/>
    </xf>
    <xf numFmtId="0" fontId="14" fillId="36" borderId="21" xfId="0" applyFont="1" applyFill="1" applyBorder="1" applyAlignment="1">
      <alignment horizontal="center"/>
    </xf>
    <xf numFmtId="0" fontId="14" fillId="36" borderId="45" xfId="0" applyFont="1" applyFill="1" applyBorder="1" applyAlignment="1">
      <alignment horizontal="center"/>
    </xf>
    <xf numFmtId="0" fontId="14" fillId="36" borderId="10" xfId="0" applyFont="1" applyFill="1" applyBorder="1" applyAlignment="1">
      <alignment horizontal="center"/>
    </xf>
    <xf numFmtId="0" fontId="14" fillId="36" borderId="29" xfId="0" applyFont="1" applyFill="1" applyBorder="1" applyAlignment="1">
      <alignment horizontal="center"/>
    </xf>
    <xf numFmtId="0" fontId="14" fillId="36" borderId="0" xfId="0" applyFont="1" applyFill="1" applyBorder="1" applyAlignment="1">
      <alignment horizontal="center" wrapText="1"/>
    </xf>
    <xf numFmtId="0" fontId="14" fillId="36" borderId="0" xfId="0" applyFont="1" applyFill="1" applyBorder="1" applyAlignment="1">
      <alignment horizontal="center"/>
    </xf>
    <xf numFmtId="0" fontId="14" fillId="36" borderId="0" xfId="0" applyFont="1" applyFill="1" applyBorder="1" applyAlignment="1">
      <alignment/>
    </xf>
    <xf numFmtId="0" fontId="0" fillId="36" borderId="0" xfId="0" applyFont="1" applyFill="1" applyAlignment="1">
      <alignment/>
    </xf>
    <xf numFmtId="0" fontId="14" fillId="36" borderId="28" xfId="0" applyFont="1" applyFill="1" applyBorder="1" applyAlignment="1">
      <alignment horizontal="center"/>
    </xf>
    <xf numFmtId="0" fontId="14" fillId="36" borderId="46" xfId="0" applyFont="1" applyFill="1" applyBorder="1" applyAlignment="1">
      <alignment horizontal="center"/>
    </xf>
    <xf numFmtId="0" fontId="14" fillId="36" borderId="35" xfId="0" applyFont="1" applyFill="1" applyBorder="1" applyAlignment="1">
      <alignment horizontal="center"/>
    </xf>
    <xf numFmtId="0" fontId="14" fillId="36" borderId="36" xfId="0" applyFont="1" applyFill="1" applyBorder="1" applyAlignment="1">
      <alignment horizontal="center"/>
    </xf>
    <xf numFmtId="0" fontId="0" fillId="36" borderId="39" xfId="0" applyFill="1" applyBorder="1" applyAlignment="1">
      <alignment/>
    </xf>
    <xf numFmtId="0" fontId="14" fillId="36" borderId="14" xfId="0" applyFont="1" applyFill="1" applyBorder="1" applyAlignment="1">
      <alignment horizontal="center"/>
    </xf>
    <xf numFmtId="0" fontId="14" fillId="36" borderId="47" xfId="0" applyFont="1" applyFill="1" applyBorder="1" applyAlignment="1">
      <alignment horizontal="center"/>
    </xf>
    <xf numFmtId="0" fontId="14" fillId="36" borderId="15" xfId="0" applyFont="1" applyFill="1" applyBorder="1" applyAlignment="1">
      <alignment horizontal="center"/>
    </xf>
    <xf numFmtId="0" fontId="14" fillId="36" borderId="25" xfId="0" applyFont="1" applyFill="1" applyBorder="1" applyAlignment="1">
      <alignment horizontal="center"/>
    </xf>
    <xf numFmtId="0" fontId="5" fillId="36" borderId="0" xfId="0" applyFont="1" applyFill="1" applyBorder="1" applyAlignment="1">
      <alignment horizontal="center" wrapText="1"/>
    </xf>
    <xf numFmtId="0" fontId="15" fillId="36" borderId="0" xfId="0" applyFont="1" applyFill="1" applyBorder="1" applyAlignment="1">
      <alignment/>
    </xf>
    <xf numFmtId="0" fontId="0" fillId="37" borderId="39" xfId="0" applyFont="1" applyFill="1" applyBorder="1" applyAlignment="1">
      <alignment horizontal="center"/>
    </xf>
    <xf numFmtId="0" fontId="5" fillId="37" borderId="0" xfId="0" applyFont="1" applyFill="1" applyBorder="1" applyAlignment="1">
      <alignment/>
    </xf>
    <xf numFmtId="0" fontId="3" fillId="0" borderId="0" xfId="0" applyFont="1" applyFill="1" applyAlignment="1">
      <alignment/>
    </xf>
    <xf numFmtId="0" fontId="0" fillId="0" borderId="13" xfId="0" applyFill="1" applyBorder="1" applyAlignment="1">
      <alignment/>
    </xf>
    <xf numFmtId="0" fontId="0" fillId="0" borderId="22" xfId="0" applyFont="1" applyFill="1" applyBorder="1" applyAlignment="1">
      <alignment/>
    </xf>
    <xf numFmtId="0" fontId="5" fillId="0" borderId="17" xfId="0" applyFont="1" applyFill="1" applyBorder="1" applyAlignment="1">
      <alignment/>
    </xf>
    <xf numFmtId="0" fontId="0" fillId="0" borderId="18" xfId="0" applyFill="1" applyBorder="1" applyAlignment="1">
      <alignment/>
    </xf>
    <xf numFmtId="0" fontId="0" fillId="0" borderId="48" xfId="0" applyFont="1" applyFill="1" applyBorder="1" applyAlignment="1">
      <alignment/>
    </xf>
    <xf numFmtId="0" fontId="5" fillId="0" borderId="0" xfId="0" applyFont="1" applyFill="1" applyBorder="1" applyAlignment="1">
      <alignment/>
    </xf>
    <xf numFmtId="0" fontId="5" fillId="33" borderId="0" xfId="0" applyFont="1" applyFill="1" applyAlignment="1">
      <alignment/>
    </xf>
    <xf numFmtId="0" fontId="16" fillId="0" borderId="0" xfId="0" applyFont="1" applyAlignment="1">
      <alignment/>
    </xf>
    <xf numFmtId="0" fontId="5" fillId="0" borderId="0" xfId="0" applyFont="1" applyAlignment="1">
      <alignment/>
    </xf>
    <xf numFmtId="0" fontId="0" fillId="34" borderId="12" xfId="0" applyFill="1" applyBorder="1" applyAlignment="1">
      <alignment/>
    </xf>
    <xf numFmtId="0" fontId="5" fillId="34" borderId="25" xfId="0" applyFont="1" applyFill="1" applyBorder="1" applyAlignment="1">
      <alignment horizontal="center"/>
    </xf>
    <xf numFmtId="0" fontId="5" fillId="35" borderId="28" xfId="0" applyFont="1" applyFill="1" applyBorder="1" applyAlignment="1">
      <alignment horizontal="center"/>
    </xf>
    <xf numFmtId="0" fontId="0" fillId="35" borderId="12" xfId="0" applyFill="1" applyBorder="1" applyAlignment="1">
      <alignment/>
    </xf>
    <xf numFmtId="0" fontId="5" fillId="35" borderId="21" xfId="0" applyFont="1" applyFill="1" applyBorder="1" applyAlignment="1">
      <alignment horizontal="center"/>
    </xf>
    <xf numFmtId="0" fontId="5" fillId="35" borderId="14" xfId="0" applyFont="1" applyFill="1" applyBorder="1" applyAlignment="1">
      <alignment horizontal="center"/>
    </xf>
    <xf numFmtId="0" fontId="5" fillId="35" borderId="30" xfId="0" applyFont="1" applyFill="1" applyBorder="1" applyAlignment="1">
      <alignment horizontal="center"/>
    </xf>
    <xf numFmtId="0" fontId="5" fillId="35" borderId="32" xfId="0" applyFont="1" applyFill="1" applyBorder="1" applyAlignment="1">
      <alignment horizontal="center"/>
    </xf>
    <xf numFmtId="0" fontId="5" fillId="35" borderId="33" xfId="0" applyFont="1" applyFill="1" applyBorder="1" applyAlignment="1">
      <alignment horizontal="center"/>
    </xf>
    <xf numFmtId="0" fontId="5" fillId="35" borderId="34" xfId="0" applyFont="1" applyFill="1" applyBorder="1" applyAlignment="1">
      <alignment horizontal="center"/>
    </xf>
    <xf numFmtId="0" fontId="8" fillId="36" borderId="49" xfId="0" applyFont="1" applyFill="1" applyBorder="1" applyAlignment="1">
      <alignment horizontal="center" vertical="top" wrapText="1"/>
    </xf>
    <xf numFmtId="0" fontId="7" fillId="36" borderId="0" xfId="0" applyFont="1" applyFill="1" applyAlignment="1">
      <alignment/>
    </xf>
    <xf numFmtId="0" fontId="0" fillId="36" borderId="33" xfId="0" applyFill="1" applyBorder="1" applyAlignment="1">
      <alignment horizontal="center"/>
    </xf>
    <xf numFmtId="0" fontId="0" fillId="36" borderId="50" xfId="0" applyFill="1" applyBorder="1" applyAlignment="1">
      <alignment/>
    </xf>
    <xf numFmtId="0" fontId="0" fillId="36" borderId="51" xfId="0" applyFill="1" applyBorder="1" applyAlignment="1">
      <alignment/>
    </xf>
    <xf numFmtId="0" fontId="0" fillId="36" borderId="52" xfId="0" applyFill="1" applyBorder="1" applyAlignment="1">
      <alignment/>
    </xf>
    <xf numFmtId="0" fontId="0" fillId="36" borderId="53" xfId="0" applyFill="1" applyBorder="1" applyAlignment="1">
      <alignment/>
    </xf>
    <xf numFmtId="0" fontId="0" fillId="36" borderId="34" xfId="0" applyFill="1" applyBorder="1" applyAlignment="1">
      <alignment horizontal="center"/>
    </xf>
    <xf numFmtId="0" fontId="0" fillId="36" borderId="54" xfId="0" applyFill="1" applyBorder="1" applyAlignment="1">
      <alignment/>
    </xf>
    <xf numFmtId="0" fontId="0" fillId="36" borderId="55" xfId="0" applyFill="1" applyBorder="1" applyAlignment="1">
      <alignment/>
    </xf>
    <xf numFmtId="0" fontId="0" fillId="36" borderId="0" xfId="0" applyFill="1" applyBorder="1" applyAlignment="1">
      <alignment horizontal="center"/>
    </xf>
    <xf numFmtId="0" fontId="5" fillId="36" borderId="30" xfId="0" applyFont="1" applyFill="1" applyBorder="1" applyAlignment="1">
      <alignment horizontal="center"/>
    </xf>
    <xf numFmtId="0" fontId="15" fillId="36" borderId="38" xfId="0" applyFont="1" applyFill="1" applyBorder="1" applyAlignment="1">
      <alignment horizontal="center"/>
    </xf>
    <xf numFmtId="0" fontId="15" fillId="36" borderId="42" xfId="0" applyFont="1" applyFill="1" applyBorder="1" applyAlignment="1">
      <alignment horizontal="center"/>
    </xf>
    <xf numFmtId="0" fontId="15" fillId="36" borderId="43" xfId="0" applyFont="1" applyFill="1" applyBorder="1" applyAlignment="1">
      <alignment horizontal="center"/>
    </xf>
    <xf numFmtId="0" fontId="5" fillId="36" borderId="21" xfId="0" applyFont="1" applyFill="1" applyBorder="1" applyAlignment="1">
      <alignment horizontal="center"/>
    </xf>
    <xf numFmtId="0" fontId="15" fillId="36" borderId="45" xfId="0" applyFont="1" applyFill="1" applyBorder="1" applyAlignment="1">
      <alignment horizontal="center"/>
    </xf>
    <xf numFmtId="0" fontId="15" fillId="36" borderId="10" xfId="0" applyFont="1" applyFill="1" applyBorder="1" applyAlignment="1">
      <alignment horizontal="center"/>
    </xf>
    <xf numFmtId="0" fontId="15" fillId="36" borderId="29" xfId="0" applyFont="1" applyFill="1" applyBorder="1" applyAlignment="1">
      <alignment horizontal="center"/>
    </xf>
    <xf numFmtId="0" fontId="15" fillId="36" borderId="0" xfId="0" applyFont="1" applyFill="1" applyBorder="1" applyAlignment="1">
      <alignment horizontal="center"/>
    </xf>
    <xf numFmtId="0" fontId="5" fillId="36" borderId="28" xfId="0" applyFont="1" applyFill="1" applyBorder="1" applyAlignment="1">
      <alignment horizontal="center"/>
    </xf>
    <xf numFmtId="0" fontId="15" fillId="36" borderId="46" xfId="0" applyFont="1" applyFill="1" applyBorder="1" applyAlignment="1">
      <alignment horizontal="center"/>
    </xf>
    <xf numFmtId="0" fontId="15" fillId="36" borderId="35" xfId="0" applyFont="1" applyFill="1" applyBorder="1" applyAlignment="1">
      <alignment horizontal="center"/>
    </xf>
    <xf numFmtId="0" fontId="15" fillId="36" borderId="36" xfId="0" applyFont="1" applyFill="1" applyBorder="1" applyAlignment="1">
      <alignment horizontal="center"/>
    </xf>
    <xf numFmtId="0" fontId="5" fillId="36" borderId="14" xfId="0" applyFont="1" applyFill="1" applyBorder="1" applyAlignment="1">
      <alignment horizontal="center"/>
    </xf>
    <xf numFmtId="0" fontId="15" fillId="36" borderId="47" xfId="0" applyFont="1" applyFill="1" applyBorder="1" applyAlignment="1">
      <alignment horizontal="center"/>
    </xf>
    <xf numFmtId="0" fontId="15" fillId="36" borderId="15" xfId="0" applyFont="1" applyFill="1" applyBorder="1" applyAlignment="1">
      <alignment horizontal="center"/>
    </xf>
    <xf numFmtId="0" fontId="15" fillId="36" borderId="25" xfId="0" applyFont="1" applyFill="1" applyBorder="1" applyAlignment="1">
      <alignment horizontal="center"/>
    </xf>
    <xf numFmtId="0" fontId="0" fillId="36" borderId="56" xfId="0" applyFill="1" applyBorder="1" applyAlignment="1">
      <alignment/>
    </xf>
    <xf numFmtId="0" fontId="5" fillId="37" borderId="39" xfId="0" applyFont="1" applyFill="1" applyBorder="1" applyAlignment="1">
      <alignment/>
    </xf>
    <xf numFmtId="0" fontId="5" fillId="0" borderId="22" xfId="0" applyFont="1" applyFill="1" applyBorder="1" applyAlignment="1">
      <alignment/>
    </xf>
    <xf numFmtId="0" fontId="0" fillId="0" borderId="17" xfId="0" applyFill="1" applyBorder="1" applyAlignment="1">
      <alignment/>
    </xf>
    <xf numFmtId="0" fontId="5" fillId="33" borderId="39" xfId="0" applyFont="1" applyFill="1" applyBorder="1" applyAlignment="1">
      <alignment/>
    </xf>
    <xf numFmtId="0" fontId="18" fillId="0" borderId="0" xfId="0" applyFont="1" applyFill="1" applyAlignment="1">
      <alignment/>
    </xf>
    <xf numFmtId="0" fontId="0" fillId="35" borderId="12" xfId="0" applyFill="1" applyBorder="1" applyAlignment="1">
      <alignment vertical="top" wrapText="1"/>
    </xf>
    <xf numFmtId="0" fontId="0" fillId="35" borderId="0" xfId="0" applyFont="1" applyFill="1" applyAlignment="1">
      <alignment/>
    </xf>
    <xf numFmtId="0" fontId="5" fillId="36" borderId="45" xfId="0" applyFont="1" applyFill="1" applyBorder="1" applyAlignment="1">
      <alignment horizontal="center"/>
    </xf>
    <xf numFmtId="0" fontId="5" fillId="36" borderId="29" xfId="0" applyFont="1" applyFill="1" applyBorder="1" applyAlignment="1">
      <alignment horizontal="center"/>
    </xf>
    <xf numFmtId="0" fontId="0" fillId="36" borderId="29" xfId="0" applyFill="1" applyBorder="1" applyAlignment="1">
      <alignment horizontal="center"/>
    </xf>
    <xf numFmtId="0" fontId="5" fillId="36" borderId="47" xfId="0" applyFont="1" applyFill="1" applyBorder="1" applyAlignment="1">
      <alignment horizontal="center"/>
    </xf>
    <xf numFmtId="0" fontId="0" fillId="36" borderId="38" xfId="0" applyFill="1" applyBorder="1" applyAlignment="1">
      <alignment/>
    </xf>
    <xf numFmtId="0" fontId="15" fillId="36" borderId="38" xfId="0" applyFont="1" applyFill="1" applyBorder="1" applyAlignment="1">
      <alignment/>
    </xf>
    <xf numFmtId="0" fontId="15" fillId="36" borderId="42" xfId="0" applyFont="1" applyFill="1" applyBorder="1" applyAlignment="1">
      <alignment/>
    </xf>
    <xf numFmtId="0" fontId="15" fillId="36" borderId="43" xfId="0" applyFont="1" applyFill="1" applyBorder="1" applyAlignment="1">
      <alignment/>
    </xf>
    <xf numFmtId="0" fontId="15" fillId="36" borderId="45" xfId="0" applyFont="1" applyFill="1" applyBorder="1" applyAlignment="1">
      <alignment/>
    </xf>
    <xf numFmtId="0" fontId="15" fillId="36" borderId="10" xfId="0" applyFont="1" applyFill="1" applyBorder="1" applyAlignment="1">
      <alignment/>
    </xf>
    <xf numFmtId="0" fontId="15" fillId="36" borderId="29" xfId="0" applyFont="1" applyFill="1" applyBorder="1" applyAlignment="1">
      <alignment/>
    </xf>
    <xf numFmtId="0" fontId="15" fillId="36" borderId="0" xfId="0" applyFont="1" applyFill="1" applyBorder="1" applyAlignment="1">
      <alignment/>
    </xf>
    <xf numFmtId="0" fontId="15" fillId="36" borderId="46" xfId="0" applyFont="1" applyFill="1" applyBorder="1" applyAlignment="1">
      <alignment/>
    </xf>
    <xf numFmtId="0" fontId="15" fillId="36" borderId="35" xfId="0" applyFont="1" applyFill="1" applyBorder="1" applyAlignment="1">
      <alignment/>
    </xf>
    <xf numFmtId="0" fontId="15" fillId="36" borderId="36" xfId="0" applyFont="1" applyFill="1" applyBorder="1" applyAlignment="1">
      <alignment/>
    </xf>
    <xf numFmtId="0" fontId="15" fillId="36" borderId="47" xfId="0" applyFont="1" applyFill="1" applyBorder="1" applyAlignment="1">
      <alignment/>
    </xf>
    <xf numFmtId="0" fontId="15" fillId="36" borderId="15" xfId="0" applyFont="1" applyFill="1" applyBorder="1" applyAlignment="1">
      <alignment/>
    </xf>
    <xf numFmtId="0" fontId="15" fillId="36" borderId="25" xfId="0" applyFont="1" applyFill="1" applyBorder="1" applyAlignment="1">
      <alignment/>
    </xf>
    <xf numFmtId="0" fontId="5" fillId="0" borderId="48" xfId="0" applyFont="1" applyFill="1" applyBorder="1" applyAlignment="1">
      <alignment/>
    </xf>
    <xf numFmtId="0" fontId="0" fillId="0" borderId="17" xfId="0" applyFill="1" applyBorder="1" applyAlignment="1">
      <alignment wrapText="1"/>
    </xf>
    <xf numFmtId="0" fontId="0" fillId="0" borderId="12" xfId="0" applyFill="1" applyBorder="1" applyAlignment="1">
      <alignment wrapText="1"/>
    </xf>
    <xf numFmtId="0" fontId="0" fillId="36" borderId="37" xfId="0" applyFont="1" applyFill="1" applyBorder="1" applyAlignment="1">
      <alignment/>
    </xf>
    <xf numFmtId="0" fontId="0" fillId="36" borderId="26" xfId="0" applyFont="1" applyFill="1" applyBorder="1" applyAlignment="1">
      <alignment/>
    </xf>
    <xf numFmtId="0" fontId="0" fillId="36" borderId="24" xfId="0" applyFill="1" applyBorder="1" applyAlignment="1">
      <alignment/>
    </xf>
    <xf numFmtId="0" fontId="15" fillId="36" borderId="38" xfId="0" applyFont="1" applyFill="1" applyBorder="1" applyAlignment="1">
      <alignment/>
    </xf>
    <xf numFmtId="0" fontId="15" fillId="36" borderId="42" xfId="0" applyFont="1" applyFill="1" applyBorder="1" applyAlignment="1">
      <alignment/>
    </xf>
    <xf numFmtId="0" fontId="15" fillId="36" borderId="43" xfId="0" applyFont="1" applyFill="1" applyBorder="1" applyAlignment="1">
      <alignment/>
    </xf>
    <xf numFmtId="0" fontId="15" fillId="36" borderId="45" xfId="0" applyFont="1" applyFill="1" applyBorder="1" applyAlignment="1">
      <alignment/>
    </xf>
    <xf numFmtId="0" fontId="15" fillId="36" borderId="10" xfId="0" applyFont="1" applyFill="1" applyBorder="1" applyAlignment="1">
      <alignment/>
    </xf>
    <xf numFmtId="0" fontId="15" fillId="36" borderId="29" xfId="0" applyFont="1" applyFill="1" applyBorder="1" applyAlignment="1">
      <alignment/>
    </xf>
    <xf numFmtId="0" fontId="15" fillId="36" borderId="46" xfId="0" applyFont="1" applyFill="1" applyBorder="1" applyAlignment="1">
      <alignment/>
    </xf>
    <xf numFmtId="0" fontId="15" fillId="36" borderId="35" xfId="0" applyFont="1" applyFill="1" applyBorder="1" applyAlignment="1">
      <alignment/>
    </xf>
    <xf numFmtId="0" fontId="15" fillId="36" borderId="36" xfId="0" applyFont="1" applyFill="1" applyBorder="1" applyAlignment="1">
      <alignment/>
    </xf>
    <xf numFmtId="0" fontId="15" fillId="36" borderId="47" xfId="0" applyFont="1" applyFill="1" applyBorder="1" applyAlignment="1">
      <alignment/>
    </xf>
    <xf numFmtId="0" fontId="15" fillId="36" borderId="15" xfId="0" applyFont="1" applyFill="1" applyBorder="1" applyAlignment="1">
      <alignment/>
    </xf>
    <xf numFmtId="0" fontId="15" fillId="36" borderId="25" xfId="0" applyFont="1" applyFill="1" applyBorder="1" applyAlignment="1">
      <alignment/>
    </xf>
    <xf numFmtId="0" fontId="0" fillId="34" borderId="17" xfId="0" applyFont="1" applyFill="1" applyBorder="1" applyAlignment="1">
      <alignment/>
    </xf>
    <xf numFmtId="0" fontId="0" fillId="38" borderId="0" xfId="0" applyFill="1" applyAlignment="1">
      <alignment/>
    </xf>
    <xf numFmtId="0" fontId="0" fillId="39" borderId="12" xfId="0" applyFill="1" applyBorder="1" applyAlignment="1">
      <alignment/>
    </xf>
    <xf numFmtId="0" fontId="0" fillId="39" borderId="0" xfId="0" applyFill="1" applyAlignment="1">
      <alignment/>
    </xf>
    <xf numFmtId="0" fontId="0" fillId="39" borderId="18" xfId="0" applyFill="1" applyBorder="1" applyAlignment="1">
      <alignment/>
    </xf>
    <xf numFmtId="0" fontId="67" fillId="39" borderId="18" xfId="0" applyFont="1" applyFill="1" applyBorder="1" applyAlignment="1">
      <alignment/>
    </xf>
    <xf numFmtId="0" fontId="67" fillId="39" borderId="13" xfId="0" applyFont="1" applyFill="1" applyBorder="1" applyAlignment="1">
      <alignment/>
    </xf>
    <xf numFmtId="0" fontId="0" fillId="39" borderId="17" xfId="0" applyFill="1" applyBorder="1" applyAlignment="1">
      <alignment/>
    </xf>
    <xf numFmtId="0" fontId="0" fillId="36" borderId="57" xfId="0" applyFill="1" applyBorder="1" applyAlignment="1">
      <alignment horizontal="center"/>
    </xf>
    <xf numFmtId="0" fontId="0" fillId="36" borderId="18" xfId="0" applyFill="1" applyBorder="1" applyAlignment="1">
      <alignment/>
    </xf>
    <xf numFmtId="0" fontId="5" fillId="20" borderId="0" xfId="0" applyFont="1" applyFill="1" applyAlignment="1">
      <alignment horizontal="left" wrapText="1" indent="2"/>
    </xf>
    <xf numFmtId="0" fontId="0" fillId="20" borderId="0" xfId="0" applyFill="1" applyAlignment="1">
      <alignment horizontal="center"/>
    </xf>
    <xf numFmtId="0" fontId="0" fillId="20" borderId="39" xfId="0" applyFill="1" applyBorder="1" applyAlignment="1">
      <alignment/>
    </xf>
    <xf numFmtId="0" fontId="5" fillId="20" borderId="0" xfId="0" applyFont="1" applyFill="1" applyAlignment="1">
      <alignment/>
    </xf>
    <xf numFmtId="0" fontId="0" fillId="20" borderId="0" xfId="0" applyFill="1" applyAlignment="1">
      <alignment/>
    </xf>
    <xf numFmtId="0" fontId="0" fillId="20" borderId="14" xfId="0" applyFill="1" applyBorder="1" applyAlignment="1">
      <alignment horizontal="center"/>
    </xf>
    <xf numFmtId="0" fontId="0" fillId="36" borderId="41" xfId="0" applyFont="1" applyFill="1" applyBorder="1" applyAlignment="1">
      <alignment/>
    </xf>
    <xf numFmtId="0" fontId="0" fillId="36" borderId="44" xfId="0" applyFont="1" applyFill="1" applyBorder="1" applyAlignment="1">
      <alignment/>
    </xf>
    <xf numFmtId="0" fontId="0" fillId="35" borderId="12" xfId="0" applyFont="1" applyFill="1" applyBorder="1" applyAlignment="1">
      <alignment/>
    </xf>
    <xf numFmtId="0" fontId="0" fillId="0" borderId="44" xfId="0" applyBorder="1" applyAlignment="1">
      <alignment vertical="top" wrapText="1"/>
    </xf>
    <xf numFmtId="0" fontId="0" fillId="0" borderId="44" xfId="0" applyBorder="1" applyAlignment="1">
      <alignment vertical="top"/>
    </xf>
    <xf numFmtId="0" fontId="0" fillId="0" borderId="56" xfId="0" applyBorder="1" applyAlignment="1">
      <alignment vertical="top"/>
    </xf>
    <xf numFmtId="0" fontId="0" fillId="34" borderId="12" xfId="0" applyFont="1" applyFill="1" applyBorder="1" applyAlignment="1">
      <alignment/>
    </xf>
    <xf numFmtId="0" fontId="8" fillId="20" borderId="28" xfId="0" applyFont="1" applyFill="1" applyBorder="1" applyAlignment="1">
      <alignment horizontal="center" vertical="top" wrapText="1"/>
    </xf>
    <xf numFmtId="0" fontId="5" fillId="20" borderId="35" xfId="0" applyFont="1" applyFill="1" applyBorder="1" applyAlignment="1">
      <alignment horizontal="center" vertical="top" wrapText="1"/>
    </xf>
    <xf numFmtId="0" fontId="5" fillId="20" borderId="36" xfId="0" applyFont="1" applyFill="1" applyBorder="1" applyAlignment="1">
      <alignment horizontal="center" vertical="top" wrapText="1"/>
    </xf>
    <xf numFmtId="0" fontId="7" fillId="20" borderId="0" xfId="0" applyFont="1" applyFill="1" applyAlignment="1">
      <alignment/>
    </xf>
    <xf numFmtId="0" fontId="0" fillId="20" borderId="21" xfId="0" applyFill="1" applyBorder="1" applyAlignment="1">
      <alignment horizontal="center"/>
    </xf>
    <xf numFmtId="0" fontId="0" fillId="20" borderId="27" xfId="0" applyFill="1" applyBorder="1" applyAlignment="1">
      <alignment/>
    </xf>
    <xf numFmtId="0" fontId="0" fillId="20" borderId="29" xfId="0" applyFill="1" applyBorder="1" applyAlignment="1">
      <alignment/>
    </xf>
    <xf numFmtId="0" fontId="0" fillId="20" borderId="37" xfId="0" applyFont="1" applyFill="1" applyBorder="1" applyAlignment="1">
      <alignment/>
    </xf>
    <xf numFmtId="0" fontId="0" fillId="20" borderId="22" xfId="0" applyFill="1" applyBorder="1" applyAlignment="1">
      <alignment/>
    </xf>
    <xf numFmtId="0" fontId="0" fillId="20" borderId="26" xfId="0" applyFill="1" applyBorder="1" applyAlignment="1">
      <alignment/>
    </xf>
    <xf numFmtId="0" fontId="0" fillId="20" borderId="26" xfId="0" applyFont="1" applyFill="1" applyBorder="1" applyAlignment="1">
      <alignment/>
    </xf>
    <xf numFmtId="0" fontId="0" fillId="20" borderId="37" xfId="0" applyFill="1" applyBorder="1" applyAlignment="1">
      <alignment/>
    </xf>
    <xf numFmtId="0" fontId="0" fillId="20" borderId="24" xfId="0" applyFill="1" applyBorder="1" applyAlignment="1">
      <alignment/>
    </xf>
    <xf numFmtId="0" fontId="0" fillId="20" borderId="25" xfId="0" applyFill="1" applyBorder="1" applyAlignment="1">
      <alignment/>
    </xf>
    <xf numFmtId="0" fontId="0" fillId="20" borderId="38" xfId="0" applyFill="1" applyBorder="1" applyAlignment="1">
      <alignment/>
    </xf>
    <xf numFmtId="0" fontId="0" fillId="20" borderId="31" xfId="0" applyFill="1" applyBorder="1" applyAlignment="1">
      <alignment/>
    </xf>
    <xf numFmtId="0" fontId="0" fillId="20" borderId="0" xfId="0" applyFont="1" applyFill="1" applyAlignment="1">
      <alignment/>
    </xf>
    <xf numFmtId="0" fontId="13" fillId="20" borderId="40" xfId="0" applyFont="1" applyFill="1" applyBorder="1" applyAlignment="1">
      <alignment horizontal="center" vertical="center" wrapText="1"/>
    </xf>
    <xf numFmtId="0" fontId="13" fillId="20" borderId="25" xfId="0" applyFont="1" applyFill="1" applyBorder="1" applyAlignment="1">
      <alignment horizontal="center" vertical="center" wrapText="1"/>
    </xf>
    <xf numFmtId="0" fontId="15" fillId="20" borderId="38" xfId="0" applyFont="1" applyFill="1" applyBorder="1" applyAlignment="1">
      <alignment/>
    </xf>
    <xf numFmtId="0" fontId="15" fillId="20" borderId="42" xfId="0" applyFont="1" applyFill="1" applyBorder="1" applyAlignment="1">
      <alignment/>
    </xf>
    <xf numFmtId="0" fontId="15" fillId="20" borderId="43" xfId="0" applyFont="1" applyFill="1" applyBorder="1" applyAlignment="1">
      <alignment/>
    </xf>
    <xf numFmtId="0" fontId="15" fillId="20" borderId="45" xfId="0" applyFont="1" applyFill="1" applyBorder="1" applyAlignment="1">
      <alignment/>
    </xf>
    <xf numFmtId="0" fontId="15" fillId="20" borderId="10" xfId="0" applyFont="1" applyFill="1" applyBorder="1" applyAlignment="1">
      <alignment/>
    </xf>
    <xf numFmtId="0" fontId="15" fillId="20" borderId="29" xfId="0" applyFont="1" applyFill="1" applyBorder="1" applyAlignment="1">
      <alignment/>
    </xf>
    <xf numFmtId="0" fontId="5" fillId="20" borderId="0" xfId="0" applyFont="1" applyFill="1" applyBorder="1" applyAlignment="1">
      <alignment horizontal="center" wrapText="1"/>
    </xf>
    <xf numFmtId="0" fontId="15" fillId="20" borderId="46" xfId="0" applyFont="1" applyFill="1" applyBorder="1" applyAlignment="1">
      <alignment/>
    </xf>
    <xf numFmtId="0" fontId="15" fillId="20" borderId="35" xfId="0" applyFont="1" applyFill="1" applyBorder="1" applyAlignment="1">
      <alignment/>
    </xf>
    <xf numFmtId="0" fontId="15" fillId="20" borderId="36" xfId="0" applyFont="1" applyFill="1" applyBorder="1" applyAlignment="1">
      <alignment/>
    </xf>
    <xf numFmtId="0" fontId="15" fillId="20" borderId="47" xfId="0" applyFont="1" applyFill="1" applyBorder="1" applyAlignment="1">
      <alignment/>
    </xf>
    <xf numFmtId="0" fontId="15" fillId="20" borderId="15" xfId="0" applyFont="1" applyFill="1" applyBorder="1" applyAlignment="1">
      <alignment/>
    </xf>
    <xf numFmtId="0" fontId="15" fillId="20" borderId="25" xfId="0" applyFont="1" applyFill="1" applyBorder="1" applyAlignment="1">
      <alignment/>
    </xf>
    <xf numFmtId="0" fontId="7" fillId="0" borderId="0" xfId="0" applyFont="1" applyFill="1" applyAlignment="1">
      <alignment/>
    </xf>
    <xf numFmtId="0" fontId="5" fillId="40" borderId="0" xfId="0" applyFont="1" applyFill="1" applyBorder="1" applyAlignment="1">
      <alignment/>
    </xf>
    <xf numFmtId="3" fontId="5" fillId="35" borderId="28" xfId="0" applyNumberFormat="1" applyFont="1" applyFill="1" applyBorder="1" applyAlignment="1">
      <alignment horizontal="center"/>
    </xf>
    <xf numFmtId="0" fontId="24" fillId="35" borderId="12" xfId="0" applyFont="1" applyFill="1" applyBorder="1" applyAlignment="1">
      <alignment wrapText="1"/>
    </xf>
    <xf numFmtId="0" fontId="23" fillId="35" borderId="12" xfId="0" applyFont="1" applyFill="1" applyBorder="1" applyAlignment="1">
      <alignment wrapText="1"/>
    </xf>
    <xf numFmtId="0" fontId="0" fillId="36" borderId="0" xfId="0" applyFont="1" applyFill="1" applyBorder="1" applyAlignment="1">
      <alignment/>
    </xf>
    <xf numFmtId="0" fontId="5" fillId="34" borderId="16" xfId="0" applyFont="1" applyFill="1" applyBorder="1" applyAlignment="1">
      <alignment horizontal="left"/>
    </xf>
    <xf numFmtId="0" fontId="0" fillId="34" borderId="21" xfId="0" applyFont="1" applyFill="1" applyBorder="1" applyAlignment="1">
      <alignment horizontal="center"/>
    </xf>
    <xf numFmtId="0" fontId="0" fillId="34" borderId="22" xfId="0" applyFont="1" applyFill="1" applyBorder="1" applyAlignment="1">
      <alignment/>
    </xf>
    <xf numFmtId="0" fontId="0" fillId="34" borderId="23" xfId="0" applyFont="1" applyFill="1" applyBorder="1" applyAlignment="1">
      <alignment/>
    </xf>
    <xf numFmtId="0" fontId="0" fillId="34" borderId="24" xfId="0" applyFont="1" applyFill="1" applyBorder="1" applyAlignment="1">
      <alignment/>
    </xf>
    <xf numFmtId="0" fontId="0" fillId="34" borderId="25" xfId="0" applyFont="1" applyFill="1" applyBorder="1" applyAlignment="1">
      <alignment/>
    </xf>
    <xf numFmtId="0" fontId="0" fillId="34" borderId="14" xfId="0" applyFont="1" applyFill="1" applyBorder="1" applyAlignment="1">
      <alignment horizontal="center"/>
    </xf>
    <xf numFmtId="0" fontId="0" fillId="35" borderId="28" xfId="0" applyFont="1" applyFill="1" applyBorder="1" applyAlignment="1">
      <alignment horizontal="center"/>
    </xf>
    <xf numFmtId="0" fontId="0" fillId="35" borderId="19" xfId="0" applyFont="1" applyFill="1" applyBorder="1" applyAlignment="1">
      <alignment horizontal="center"/>
    </xf>
    <xf numFmtId="0" fontId="0" fillId="35" borderId="10" xfId="0" applyFont="1" applyFill="1" applyBorder="1" applyAlignment="1">
      <alignment/>
    </xf>
    <xf numFmtId="0" fontId="0" fillId="35" borderId="29" xfId="0" applyFont="1" applyFill="1" applyBorder="1" applyAlignment="1">
      <alignment/>
    </xf>
    <xf numFmtId="0" fontId="0" fillId="35" borderId="21" xfId="0" applyFont="1" applyFill="1" applyBorder="1" applyAlignment="1">
      <alignment horizontal="center"/>
    </xf>
    <xf numFmtId="0" fontId="0" fillId="35" borderId="27" xfId="0" applyFont="1" applyFill="1" applyBorder="1" applyAlignment="1">
      <alignment horizontal="center"/>
    </xf>
    <xf numFmtId="0" fontId="0" fillId="35" borderId="29" xfId="0" applyFont="1" applyFill="1" applyBorder="1" applyAlignment="1">
      <alignment horizontal="center"/>
    </xf>
    <xf numFmtId="0" fontId="0" fillId="35" borderId="14" xfId="0" applyFont="1" applyFill="1" applyBorder="1" applyAlignment="1">
      <alignment horizontal="center"/>
    </xf>
    <xf numFmtId="0" fontId="0" fillId="35" borderId="24" xfId="0" applyFont="1" applyFill="1" applyBorder="1" applyAlignment="1">
      <alignment horizontal="center"/>
    </xf>
    <xf numFmtId="0" fontId="0" fillId="35" borderId="25" xfId="0" applyFont="1" applyFill="1" applyBorder="1" applyAlignment="1">
      <alignment horizontal="center"/>
    </xf>
    <xf numFmtId="0" fontId="0" fillId="35" borderId="0" xfId="0" applyFont="1" applyFill="1" applyAlignment="1">
      <alignment horizontal="center"/>
    </xf>
    <xf numFmtId="0" fontId="0" fillId="35" borderId="30" xfId="0" applyFont="1" applyFill="1" applyBorder="1" applyAlignment="1">
      <alignment horizontal="center"/>
    </xf>
    <xf numFmtId="0" fontId="0" fillId="35" borderId="31" xfId="0" applyFont="1" applyFill="1" applyBorder="1" applyAlignment="1">
      <alignment horizontal="center"/>
    </xf>
    <xf numFmtId="0" fontId="0" fillId="35" borderId="32" xfId="0" applyFont="1" applyFill="1" applyBorder="1" applyAlignment="1">
      <alignment horizontal="center"/>
    </xf>
    <xf numFmtId="0" fontId="0" fillId="35" borderId="33" xfId="0" applyFont="1" applyFill="1" applyBorder="1" applyAlignment="1">
      <alignment horizontal="center"/>
    </xf>
    <xf numFmtId="0" fontId="0" fillId="35" borderId="34" xfId="0" applyFont="1" applyFill="1" applyBorder="1" applyAlignment="1">
      <alignment horizontal="center"/>
    </xf>
    <xf numFmtId="0" fontId="0" fillId="36" borderId="21" xfId="0" applyFont="1" applyFill="1" applyBorder="1" applyAlignment="1">
      <alignment horizontal="center"/>
    </xf>
    <xf numFmtId="0" fontId="0" fillId="36" borderId="27" xfId="0" applyFont="1" applyFill="1" applyBorder="1" applyAlignment="1">
      <alignment/>
    </xf>
    <xf numFmtId="0" fontId="0" fillId="36" borderId="29" xfId="0" applyFont="1" applyFill="1" applyBorder="1" applyAlignment="1">
      <alignment/>
    </xf>
    <xf numFmtId="0" fontId="25" fillId="36" borderId="12" xfId="0" applyFont="1" applyFill="1" applyBorder="1" applyAlignment="1">
      <alignment/>
    </xf>
    <xf numFmtId="0" fontId="25" fillId="36" borderId="13" xfId="0" applyFont="1" applyFill="1" applyBorder="1" applyAlignment="1">
      <alignment/>
    </xf>
    <xf numFmtId="0" fontId="25" fillId="36" borderId="0" xfId="0" applyFont="1" applyFill="1" applyAlignment="1">
      <alignment/>
    </xf>
    <xf numFmtId="0" fontId="25" fillId="0" borderId="0" xfId="0" applyFont="1" applyFill="1" applyAlignment="1">
      <alignment/>
    </xf>
    <xf numFmtId="0" fontId="0" fillId="36" borderId="17" xfId="0" applyFont="1" applyFill="1" applyBorder="1" applyAlignment="1">
      <alignment/>
    </xf>
    <xf numFmtId="0" fontId="25" fillId="36" borderId="18" xfId="0" applyFont="1" applyFill="1" applyBorder="1" applyAlignment="1">
      <alignment/>
    </xf>
    <xf numFmtId="0" fontId="25" fillId="36" borderId="17" xfId="0" applyFont="1" applyFill="1" applyBorder="1" applyAlignment="1">
      <alignment/>
    </xf>
    <xf numFmtId="0" fontId="0" fillId="36" borderId="18" xfId="0" applyFont="1" applyFill="1" applyBorder="1" applyAlignment="1">
      <alignment/>
    </xf>
    <xf numFmtId="0" fontId="0" fillId="36" borderId="14" xfId="0" applyFont="1" applyFill="1" applyBorder="1" applyAlignment="1">
      <alignment horizontal="center"/>
    </xf>
    <xf numFmtId="0" fontId="0" fillId="36" borderId="24" xfId="0" applyFont="1" applyFill="1" applyBorder="1" applyAlignment="1">
      <alignment/>
    </xf>
    <xf numFmtId="0" fontId="0" fillId="36" borderId="25" xfId="0" applyFont="1" applyFill="1" applyBorder="1" applyAlignment="1">
      <alignment/>
    </xf>
    <xf numFmtId="0" fontId="25" fillId="36" borderId="27" xfId="0" applyFont="1" applyFill="1" applyBorder="1" applyAlignment="1">
      <alignment/>
    </xf>
    <xf numFmtId="0" fontId="0" fillId="36" borderId="38" xfId="0" applyFont="1" applyFill="1" applyBorder="1" applyAlignment="1">
      <alignment/>
    </xf>
    <xf numFmtId="0" fontId="0" fillId="36" borderId="31" xfId="0" applyFont="1" applyFill="1" applyBorder="1" applyAlignment="1">
      <alignment/>
    </xf>
    <xf numFmtId="0" fontId="0" fillId="36" borderId="30" xfId="0" applyFont="1" applyFill="1" applyBorder="1" applyAlignment="1">
      <alignment horizontal="center"/>
    </xf>
    <xf numFmtId="0" fontId="0" fillId="36" borderId="42" xfId="0" applyFont="1" applyFill="1" applyBorder="1" applyAlignment="1">
      <alignment/>
    </xf>
    <xf numFmtId="0" fontId="0" fillId="36" borderId="43" xfId="0" applyFont="1" applyFill="1" applyBorder="1" applyAlignment="1">
      <alignment/>
    </xf>
    <xf numFmtId="0" fontId="0" fillId="36" borderId="45" xfId="0" applyFont="1" applyFill="1" applyBorder="1" applyAlignment="1">
      <alignment/>
    </xf>
    <xf numFmtId="0" fontId="0" fillId="36" borderId="10" xfId="0" applyFont="1" applyFill="1" applyBorder="1" applyAlignment="1">
      <alignment/>
    </xf>
    <xf numFmtId="0" fontId="0" fillId="36" borderId="0" xfId="0" applyFont="1" applyFill="1" applyBorder="1" applyAlignment="1">
      <alignment horizontal="center" wrapText="1"/>
    </xf>
    <xf numFmtId="0" fontId="0" fillId="36" borderId="28" xfId="0" applyFont="1" applyFill="1" applyBorder="1" applyAlignment="1">
      <alignment horizontal="center"/>
    </xf>
    <xf numFmtId="0" fontId="0" fillId="36" borderId="46" xfId="0" applyFont="1" applyFill="1" applyBorder="1" applyAlignment="1">
      <alignment/>
    </xf>
    <xf numFmtId="0" fontId="0" fillId="36" borderId="35" xfId="0" applyFont="1" applyFill="1" applyBorder="1" applyAlignment="1">
      <alignment/>
    </xf>
    <xf numFmtId="0" fontId="0" fillId="36" borderId="36" xfId="0" applyFont="1" applyFill="1" applyBorder="1" applyAlignment="1">
      <alignment/>
    </xf>
    <xf numFmtId="0" fontId="0" fillId="36" borderId="47" xfId="0" applyFont="1" applyFill="1" applyBorder="1" applyAlignment="1">
      <alignment/>
    </xf>
    <xf numFmtId="0" fontId="0" fillId="36" borderId="15" xfId="0" applyFont="1" applyFill="1" applyBorder="1" applyAlignment="1">
      <alignment/>
    </xf>
    <xf numFmtId="0" fontId="0" fillId="37" borderId="39" xfId="0" applyFont="1" applyFill="1" applyBorder="1" applyAlignment="1">
      <alignment/>
    </xf>
    <xf numFmtId="0" fontId="0" fillId="33" borderId="58" xfId="0" applyFill="1" applyBorder="1" applyAlignment="1">
      <alignment/>
    </xf>
    <xf numFmtId="0" fontId="0" fillId="33" borderId="59" xfId="0" applyFill="1" applyBorder="1" applyAlignment="1">
      <alignment/>
    </xf>
    <xf numFmtId="0" fontId="0" fillId="33" borderId="60" xfId="0" applyFill="1" applyBorder="1" applyAlignment="1">
      <alignment/>
    </xf>
    <xf numFmtId="0" fontId="0" fillId="33" borderId="0" xfId="0" applyFill="1" applyBorder="1" applyAlignment="1">
      <alignment/>
    </xf>
    <xf numFmtId="0" fontId="0" fillId="33" borderId="20" xfId="0" applyFill="1" applyBorder="1" applyAlignment="1">
      <alignment/>
    </xf>
    <xf numFmtId="0" fontId="4" fillId="34" borderId="19" xfId="0" applyFont="1" applyFill="1" applyBorder="1" applyAlignment="1">
      <alignment/>
    </xf>
    <xf numFmtId="0" fontId="0" fillId="34" borderId="29" xfId="0" applyFill="1" applyBorder="1" applyAlignment="1">
      <alignment/>
    </xf>
    <xf numFmtId="0" fontId="6" fillId="34" borderId="60" xfId="0" applyFont="1" applyFill="1" applyBorder="1" applyAlignment="1">
      <alignment/>
    </xf>
    <xf numFmtId="0" fontId="5" fillId="34" borderId="0" xfId="0" applyFont="1" applyFill="1" applyBorder="1" applyAlignment="1">
      <alignment/>
    </xf>
    <xf numFmtId="0" fontId="0" fillId="34" borderId="0" xfId="0" applyFill="1" applyBorder="1" applyAlignment="1">
      <alignment/>
    </xf>
    <xf numFmtId="0" fontId="0" fillId="34" borderId="20" xfId="0" applyFill="1" applyBorder="1" applyAlignment="1">
      <alignment/>
    </xf>
    <xf numFmtId="0" fontId="5" fillId="34" borderId="60" xfId="0" applyFont="1" applyFill="1" applyBorder="1" applyAlignment="1">
      <alignment/>
    </xf>
    <xf numFmtId="0" fontId="7" fillId="34" borderId="0" xfId="0" applyFont="1" applyFill="1" applyBorder="1" applyAlignment="1">
      <alignment/>
    </xf>
    <xf numFmtId="0" fontId="5" fillId="34" borderId="60" xfId="0" applyFont="1" applyFill="1" applyBorder="1" applyAlignment="1">
      <alignment wrapText="1"/>
    </xf>
    <xf numFmtId="0" fontId="5" fillId="34" borderId="0" xfId="0" applyFont="1" applyFill="1" applyBorder="1" applyAlignment="1">
      <alignment horizontal="center"/>
    </xf>
    <xf numFmtId="0" fontId="9" fillId="35" borderId="19" xfId="0" applyFont="1" applyFill="1" applyBorder="1" applyAlignment="1">
      <alignment/>
    </xf>
    <xf numFmtId="0" fontId="0" fillId="35" borderId="29" xfId="0" applyFill="1" applyBorder="1" applyAlignment="1">
      <alignment/>
    </xf>
    <xf numFmtId="0" fontId="5" fillId="35" borderId="60" xfId="0" applyFont="1" applyFill="1" applyBorder="1" applyAlignment="1">
      <alignment/>
    </xf>
    <xf numFmtId="0" fontId="5" fillId="35" borderId="0" xfId="0" applyFont="1" applyFill="1" applyBorder="1" applyAlignment="1">
      <alignment/>
    </xf>
    <xf numFmtId="0" fontId="0" fillId="35" borderId="0" xfId="0" applyFill="1" applyBorder="1" applyAlignment="1">
      <alignment/>
    </xf>
    <xf numFmtId="0" fontId="0" fillId="35" borderId="20" xfId="0" applyFill="1" applyBorder="1" applyAlignment="1">
      <alignment/>
    </xf>
    <xf numFmtId="0" fontId="8" fillId="35" borderId="0" xfId="0" applyFont="1" applyFill="1" applyBorder="1" applyAlignment="1">
      <alignment/>
    </xf>
    <xf numFmtId="0" fontId="7" fillId="35" borderId="0" xfId="0" applyFont="1" applyFill="1" applyBorder="1" applyAlignment="1">
      <alignment/>
    </xf>
    <xf numFmtId="0" fontId="5" fillId="35" borderId="60" xfId="0" applyFont="1" applyFill="1" applyBorder="1" applyAlignment="1">
      <alignment vertical="top"/>
    </xf>
    <xf numFmtId="0" fontId="5" fillId="35" borderId="0" xfId="0" applyFont="1" applyFill="1" applyBorder="1" applyAlignment="1">
      <alignment vertical="top"/>
    </xf>
    <xf numFmtId="0" fontId="5" fillId="35" borderId="0" xfId="0" applyFont="1" applyFill="1" applyBorder="1" applyAlignment="1">
      <alignment horizontal="center"/>
    </xf>
    <xf numFmtId="0" fontId="0" fillId="35" borderId="0" xfId="0" applyFont="1" applyFill="1" applyBorder="1" applyAlignment="1">
      <alignment/>
    </xf>
    <xf numFmtId="0" fontId="8" fillId="35" borderId="60" xfId="0" applyFont="1" applyFill="1" applyBorder="1" applyAlignment="1">
      <alignment/>
    </xf>
    <xf numFmtId="0" fontId="0" fillId="0" borderId="20" xfId="0" applyFill="1" applyBorder="1" applyAlignment="1">
      <alignment/>
    </xf>
    <xf numFmtId="0" fontId="11" fillId="36" borderId="19" xfId="0" applyFont="1" applyFill="1" applyBorder="1" applyAlignment="1">
      <alignment/>
    </xf>
    <xf numFmtId="0" fontId="12" fillId="36" borderId="60" xfId="0" applyFont="1" applyFill="1" applyBorder="1" applyAlignment="1">
      <alignment/>
    </xf>
    <xf numFmtId="0" fontId="5" fillId="36" borderId="0" xfId="0" applyFont="1" applyFill="1" applyBorder="1" applyAlignment="1">
      <alignment/>
    </xf>
    <xf numFmtId="0" fontId="5" fillId="36" borderId="0" xfId="0" applyFont="1" applyFill="1" applyBorder="1" applyAlignment="1">
      <alignment horizontal="center"/>
    </xf>
    <xf numFmtId="0" fontId="5" fillId="36" borderId="60" xfId="0" applyFont="1" applyFill="1" applyBorder="1" applyAlignment="1">
      <alignment horizontal="left" vertical="center" wrapText="1"/>
    </xf>
    <xf numFmtId="0" fontId="7" fillId="36" borderId="0" xfId="0" applyFont="1" applyFill="1" applyBorder="1" applyAlignment="1">
      <alignment/>
    </xf>
    <xf numFmtId="0" fontId="5" fillId="36" borderId="60" xfId="0" applyFont="1" applyFill="1" applyBorder="1" applyAlignment="1">
      <alignment horizontal="left" indent="2"/>
    </xf>
    <xf numFmtId="0" fontId="0" fillId="36" borderId="30" xfId="0" applyFill="1" applyBorder="1" applyAlignment="1">
      <alignment horizontal="center"/>
    </xf>
    <xf numFmtId="0" fontId="0" fillId="36" borderId="43" xfId="0" applyFill="1" applyBorder="1" applyAlignment="1">
      <alignment/>
    </xf>
    <xf numFmtId="0" fontId="5" fillId="36" borderId="60" xfId="0" applyFont="1" applyFill="1" applyBorder="1" applyAlignment="1">
      <alignment horizontal="left" wrapText="1" indent="2"/>
    </xf>
    <xf numFmtId="0" fontId="0" fillId="36" borderId="61" xfId="0" applyFill="1" applyBorder="1" applyAlignment="1">
      <alignment horizontal="center"/>
    </xf>
    <xf numFmtId="0" fontId="0" fillId="36" borderId="62" xfId="0" applyFill="1" applyBorder="1" applyAlignment="1">
      <alignment/>
    </xf>
    <xf numFmtId="0" fontId="7" fillId="36" borderId="20" xfId="0" applyFont="1" applyFill="1" applyBorder="1" applyAlignment="1">
      <alignment wrapText="1"/>
    </xf>
    <xf numFmtId="0" fontId="0" fillId="36" borderId="0" xfId="0" applyFont="1" applyFill="1" applyBorder="1" applyAlignment="1">
      <alignment/>
    </xf>
    <xf numFmtId="0" fontId="0" fillId="36" borderId="63" xfId="0" applyFont="1" applyFill="1" applyBorder="1" applyAlignment="1">
      <alignment vertical="top" wrapText="1"/>
    </xf>
    <xf numFmtId="0" fontId="0" fillId="36" borderId="64" xfId="0" applyFont="1" applyFill="1" applyBorder="1" applyAlignment="1">
      <alignment vertical="top" wrapText="1"/>
    </xf>
    <xf numFmtId="0" fontId="3" fillId="0" borderId="0" xfId="0" applyFont="1" applyFill="1" applyBorder="1" applyAlignment="1">
      <alignment/>
    </xf>
    <xf numFmtId="0" fontId="0" fillId="0" borderId="40" xfId="0" applyBorder="1" applyAlignment="1">
      <alignment/>
    </xf>
    <xf numFmtId="0" fontId="0" fillId="0" borderId="15" xfId="0" applyBorder="1" applyAlignment="1">
      <alignment/>
    </xf>
    <xf numFmtId="0" fontId="0" fillId="0" borderId="25" xfId="0" applyFill="1" applyBorder="1" applyAlignment="1">
      <alignment/>
    </xf>
    <xf numFmtId="0" fontId="24" fillId="0" borderId="0" xfId="0" applyFont="1" applyFill="1" applyBorder="1" applyAlignment="1">
      <alignment/>
    </xf>
    <xf numFmtId="0" fontId="0" fillId="0" borderId="0" xfId="0" applyFill="1" applyBorder="1" applyAlignment="1">
      <alignment/>
    </xf>
    <xf numFmtId="0" fontId="24" fillId="35" borderId="0" xfId="0" applyFont="1" applyFill="1" applyAlignment="1">
      <alignment/>
    </xf>
    <xf numFmtId="0" fontId="0" fillId="0" borderId="0" xfId="0" applyFill="1" applyBorder="1" applyAlignment="1">
      <alignment/>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0" fontId="5" fillId="36" borderId="27" xfId="0" applyFont="1" applyFill="1" applyBorder="1" applyAlignment="1">
      <alignment/>
    </xf>
    <xf numFmtId="0" fontId="5" fillId="36" borderId="29" xfId="0" applyFont="1" applyFill="1" applyBorder="1" applyAlignment="1">
      <alignment/>
    </xf>
    <xf numFmtId="0" fontId="24" fillId="36" borderId="37" xfId="0" applyFont="1" applyFill="1" applyBorder="1" applyAlignment="1">
      <alignment horizontal="left" vertical="top" wrapText="1"/>
    </xf>
    <xf numFmtId="0" fontId="24" fillId="36" borderId="39"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top"/>
    </xf>
    <xf numFmtId="0" fontId="24" fillId="0" borderId="0" xfId="0" applyFont="1" applyFill="1" applyBorder="1" applyAlignment="1">
      <alignment/>
    </xf>
    <xf numFmtId="0" fontId="27" fillId="0" borderId="0" xfId="0" applyFont="1" applyFill="1" applyBorder="1" applyAlignment="1">
      <alignment horizontal="left" vertical="top"/>
    </xf>
    <xf numFmtId="0" fontId="27" fillId="0" borderId="0" xfId="0" applyFont="1" applyFill="1" applyBorder="1" applyAlignment="1">
      <alignment/>
    </xf>
    <xf numFmtId="0" fontId="5" fillId="36" borderId="24" xfId="0" applyFont="1" applyFill="1" applyBorder="1" applyAlignment="1">
      <alignment/>
    </xf>
    <xf numFmtId="0" fontId="5" fillId="36" borderId="25" xfId="0" applyFont="1" applyFill="1" applyBorder="1" applyAlignment="1">
      <alignment/>
    </xf>
    <xf numFmtId="0" fontId="5" fillId="36" borderId="38" xfId="0" applyFont="1" applyFill="1" applyBorder="1" applyAlignment="1">
      <alignment/>
    </xf>
    <xf numFmtId="0" fontId="5" fillId="36" borderId="31" xfId="0" applyFont="1" applyFill="1" applyBorder="1" applyAlignment="1">
      <alignment/>
    </xf>
    <xf numFmtId="0" fontId="24" fillId="0" borderId="0" xfId="0" applyFont="1" applyFill="1" applyBorder="1" applyAlignment="1">
      <alignment wrapText="1"/>
    </xf>
    <xf numFmtId="0" fontId="28" fillId="0" borderId="0" xfId="0" applyFont="1" applyFill="1" applyAlignment="1">
      <alignment/>
    </xf>
    <xf numFmtId="0" fontId="0" fillId="0" borderId="0" xfId="0" applyFont="1" applyFill="1" applyAlignment="1">
      <alignment/>
    </xf>
    <xf numFmtId="0" fontId="18" fillId="41" borderId="37" xfId="0" applyFont="1" applyFill="1" applyBorder="1" applyAlignment="1">
      <alignment horizontal="center"/>
    </xf>
    <xf numFmtId="0" fontId="18" fillId="41" borderId="22" xfId="0" applyFont="1" applyFill="1" applyBorder="1" applyAlignment="1">
      <alignment horizontal="center"/>
    </xf>
    <xf numFmtId="0" fontId="24" fillId="36" borderId="39" xfId="0" applyFont="1" applyFill="1" applyBorder="1" applyAlignment="1">
      <alignment horizontal="center" vertical="center" wrapText="1"/>
    </xf>
    <xf numFmtId="0" fontId="68" fillId="41" borderId="41" xfId="0" applyFont="1" applyFill="1" applyBorder="1" applyAlignment="1">
      <alignment horizontal="center" wrapText="1"/>
    </xf>
    <xf numFmtId="0" fontId="24" fillId="0" borderId="0" xfId="0" applyFont="1" applyFill="1" applyBorder="1" applyAlignment="1">
      <alignment horizontal="center" wrapText="1"/>
    </xf>
    <xf numFmtId="0" fontId="5" fillId="36" borderId="42" xfId="0" applyFont="1" applyFill="1" applyBorder="1" applyAlignment="1">
      <alignment/>
    </xf>
    <xf numFmtId="0" fontId="5" fillId="36" borderId="43" xfId="0" applyFont="1" applyFill="1" applyBorder="1" applyAlignment="1">
      <alignment/>
    </xf>
    <xf numFmtId="0" fontId="68" fillId="41" borderId="38" xfId="48" applyNumberFormat="1" applyFont="1" applyFill="1" applyBorder="1" applyAlignment="1">
      <alignment vertical="top" wrapText="1"/>
      <protection/>
    </xf>
    <xf numFmtId="0" fontId="68" fillId="41" borderId="65" xfId="48" applyNumberFormat="1" applyFont="1" applyFill="1" applyBorder="1" applyAlignment="1">
      <alignment vertical="top" wrapText="1"/>
      <protection/>
    </xf>
    <xf numFmtId="0" fontId="68" fillId="41" borderId="65" xfId="0" applyFont="1" applyFill="1" applyBorder="1" applyAlignment="1">
      <alignment vertical="top" wrapText="1"/>
    </xf>
    <xf numFmtId="0" fontId="68" fillId="41" borderId="41" xfId="0" applyFont="1" applyFill="1" applyBorder="1" applyAlignment="1">
      <alignment horizontal="left" wrapText="1"/>
    </xf>
    <xf numFmtId="0" fontId="68" fillId="41" borderId="65" xfId="0" applyNumberFormat="1" applyFont="1" applyFill="1" applyBorder="1" applyAlignment="1">
      <alignment vertical="center"/>
    </xf>
    <xf numFmtId="0" fontId="68" fillId="41" borderId="65" xfId="0" applyNumberFormat="1" applyFont="1" applyFill="1" applyBorder="1" applyAlignment="1">
      <alignment vertical="top" wrapText="1"/>
    </xf>
    <xf numFmtId="0" fontId="69" fillId="41" borderId="14" xfId="0" applyFont="1" applyFill="1" applyBorder="1" applyAlignment="1">
      <alignment vertical="center" wrapText="1"/>
    </xf>
    <xf numFmtId="0" fontId="68" fillId="41" borderId="25" xfId="0" applyFont="1" applyFill="1" applyBorder="1" applyAlignment="1">
      <alignment vertical="center" wrapText="1"/>
    </xf>
    <xf numFmtId="0" fontId="69" fillId="41" borderId="65" xfId="0" applyNumberFormat="1" applyFont="1" applyFill="1" applyBorder="1" applyAlignment="1">
      <alignment vertical="top" wrapText="1"/>
    </xf>
    <xf numFmtId="0" fontId="68" fillId="41" borderId="32" xfId="0" applyNumberFormat="1" applyFont="1" applyFill="1" applyBorder="1" applyAlignment="1">
      <alignment vertical="top" wrapText="1"/>
    </xf>
    <xf numFmtId="0" fontId="24" fillId="0" borderId="0" xfId="48" applyNumberFormat="1" applyFont="1" applyFill="1" applyBorder="1" applyAlignment="1">
      <alignment vertical="top" wrapText="1"/>
      <protection/>
    </xf>
    <xf numFmtId="0" fontId="30" fillId="0" borderId="0" xfId="0" applyFont="1" applyFill="1" applyBorder="1" applyAlignment="1">
      <alignment/>
    </xf>
    <xf numFmtId="0" fontId="5" fillId="36" borderId="45" xfId="0" applyFont="1" applyFill="1" applyBorder="1" applyAlignment="1">
      <alignment/>
    </xf>
    <xf numFmtId="0" fontId="68" fillId="41" borderId="66" xfId="48" applyNumberFormat="1" applyFont="1" applyFill="1" applyBorder="1" applyAlignment="1">
      <alignment vertical="top" wrapText="1"/>
      <protection/>
    </xf>
    <xf numFmtId="0" fontId="68" fillId="41" borderId="39" xfId="48" applyNumberFormat="1" applyFont="1" applyFill="1" applyBorder="1" applyAlignment="1">
      <alignment vertical="top" wrapText="1"/>
      <protection/>
    </xf>
    <xf numFmtId="0" fontId="68" fillId="41" borderId="39" xfId="0" applyFont="1" applyFill="1" applyBorder="1" applyAlignment="1">
      <alignment vertical="top" wrapText="1"/>
    </xf>
    <xf numFmtId="0" fontId="68" fillId="41" borderId="39" xfId="0" applyNumberFormat="1" applyFont="1" applyFill="1" applyBorder="1" applyAlignment="1">
      <alignment vertical="center"/>
    </xf>
    <xf numFmtId="0" fontId="68" fillId="41" borderId="39" xfId="0" applyNumberFormat="1" applyFont="1" applyFill="1" applyBorder="1" applyAlignment="1">
      <alignment vertical="top" wrapText="1"/>
    </xf>
    <xf numFmtId="0" fontId="69" fillId="41" borderId="25" xfId="0" applyFont="1" applyFill="1" applyBorder="1" applyAlignment="1">
      <alignment vertical="center" wrapText="1"/>
    </xf>
    <xf numFmtId="0" fontId="69" fillId="41" borderId="39" xfId="0" applyNumberFormat="1" applyFont="1" applyFill="1" applyBorder="1" applyAlignment="1">
      <alignment vertical="top" wrapText="1"/>
    </xf>
    <xf numFmtId="0" fontId="68" fillId="41" borderId="62" xfId="0" applyNumberFormat="1" applyFont="1" applyFill="1" applyBorder="1" applyAlignment="1">
      <alignment vertical="top" wrapText="1"/>
    </xf>
    <xf numFmtId="0" fontId="68" fillId="41" borderId="67" xfId="48" applyNumberFormat="1" applyFont="1" applyFill="1" applyBorder="1" applyAlignment="1">
      <alignment vertical="top" wrapText="1"/>
      <protection/>
    </xf>
    <xf numFmtId="0" fontId="68" fillId="41" borderId="68" xfId="48" applyNumberFormat="1" applyFont="1" applyFill="1" applyBorder="1" applyAlignment="1">
      <alignment vertical="top" wrapText="1"/>
      <protection/>
    </xf>
    <xf numFmtId="0" fontId="68" fillId="41" borderId="68" xfId="0" applyFont="1" applyFill="1" applyBorder="1" applyAlignment="1">
      <alignment vertical="top" wrapText="1"/>
    </xf>
    <xf numFmtId="0" fontId="68" fillId="41" borderId="68" xfId="0" applyFont="1" applyFill="1" applyBorder="1" applyAlignment="1">
      <alignment horizontal="left" wrapText="1"/>
    </xf>
    <xf numFmtId="0" fontId="68" fillId="41" borderId="68" xfId="0" applyNumberFormat="1" applyFont="1" applyFill="1" applyBorder="1" applyAlignment="1">
      <alignment vertical="center"/>
    </xf>
    <xf numFmtId="0" fontId="68" fillId="41" borderId="68" xfId="0" applyNumberFormat="1" applyFont="1" applyFill="1" applyBorder="1" applyAlignment="1">
      <alignment vertical="top" wrapText="1"/>
    </xf>
    <xf numFmtId="0" fontId="69" fillId="41" borderId="68" xfId="0" applyNumberFormat="1" applyFont="1" applyFill="1" applyBorder="1" applyAlignment="1">
      <alignment vertical="top" wrapText="1"/>
    </xf>
    <xf numFmtId="0" fontId="68" fillId="41" borderId="69" xfId="0" applyNumberFormat="1" applyFont="1" applyFill="1" applyBorder="1" applyAlignment="1">
      <alignment vertical="top" wrapText="1"/>
    </xf>
    <xf numFmtId="0" fontId="24" fillId="36" borderId="0" xfId="0" applyFont="1" applyFill="1" applyAlignment="1">
      <alignment horizontal="left" vertical="top" wrapText="1"/>
    </xf>
    <xf numFmtId="0" fontId="69" fillId="41" borderId="0" xfId="0" applyFont="1" applyFill="1" applyAlignment="1">
      <alignment horizontal="left" wrapText="1" indent="2"/>
    </xf>
    <xf numFmtId="0" fontId="69" fillId="41" borderId="35" xfId="0" applyFont="1" applyFill="1" applyBorder="1" applyAlignment="1">
      <alignment horizontal="left" wrapText="1" indent="2"/>
    </xf>
    <xf numFmtId="0" fontId="69" fillId="41" borderId="0" xfId="0" applyFont="1" applyFill="1" applyAlignment="1">
      <alignment vertical="center"/>
    </xf>
    <xf numFmtId="0" fontId="5" fillId="36" borderId="46" xfId="0" applyFont="1" applyFill="1" applyBorder="1" applyAlignment="1">
      <alignment/>
    </xf>
    <xf numFmtId="0" fontId="5" fillId="36" borderId="35" xfId="0" applyFont="1" applyFill="1" applyBorder="1" applyAlignment="1">
      <alignment/>
    </xf>
    <xf numFmtId="0" fontId="5" fillId="36" borderId="36" xfId="0" applyFont="1" applyFill="1" applyBorder="1" applyAlignment="1">
      <alignment/>
    </xf>
    <xf numFmtId="0" fontId="68" fillId="41" borderId="46" xfId="48" applyNumberFormat="1" applyFont="1" applyFill="1" applyBorder="1" applyAlignment="1">
      <alignment vertical="top" wrapText="1"/>
      <protection/>
    </xf>
    <xf numFmtId="0" fontId="68" fillId="41" borderId="70" xfId="48" applyNumberFormat="1" applyFont="1" applyFill="1" applyBorder="1" applyAlignment="1">
      <alignment vertical="top" wrapText="1"/>
      <protection/>
    </xf>
    <xf numFmtId="0" fontId="68" fillId="41" borderId="70" xfId="0" applyFont="1" applyFill="1" applyBorder="1" applyAlignment="1">
      <alignment vertical="top" wrapText="1"/>
    </xf>
    <xf numFmtId="0" fontId="68" fillId="41" borderId="71" xfId="0" applyFont="1" applyFill="1" applyBorder="1" applyAlignment="1">
      <alignment horizontal="left" wrapText="1"/>
    </xf>
    <xf numFmtId="0" fontId="68" fillId="41" borderId="70" xfId="0" applyNumberFormat="1" applyFont="1" applyFill="1" applyBorder="1" applyAlignment="1">
      <alignment vertical="center"/>
    </xf>
    <xf numFmtId="0" fontId="68" fillId="41" borderId="70" xfId="0" applyNumberFormat="1" applyFont="1" applyFill="1" applyBorder="1" applyAlignment="1">
      <alignment vertical="top" wrapText="1"/>
    </xf>
    <xf numFmtId="0" fontId="69" fillId="41" borderId="28" xfId="0" applyFont="1" applyFill="1" applyBorder="1" applyAlignment="1">
      <alignment vertical="center" wrapText="1"/>
    </xf>
    <xf numFmtId="0" fontId="68" fillId="41" borderId="36" xfId="0" applyFont="1" applyFill="1" applyBorder="1" applyAlignment="1">
      <alignment vertical="center" wrapText="1"/>
    </xf>
    <xf numFmtId="0" fontId="69" fillId="41" borderId="70" xfId="0" applyNumberFormat="1" applyFont="1" applyFill="1" applyBorder="1" applyAlignment="1">
      <alignment vertical="top" wrapText="1"/>
    </xf>
    <xf numFmtId="0" fontId="68" fillId="41" borderId="49" xfId="0" applyNumberFormat="1" applyFont="1" applyFill="1" applyBorder="1" applyAlignment="1">
      <alignment vertical="top" wrapText="1"/>
    </xf>
    <xf numFmtId="0" fontId="68" fillId="41" borderId="44" xfId="0" applyFont="1" applyFill="1" applyBorder="1" applyAlignment="1">
      <alignment horizontal="left" wrapText="1"/>
    </xf>
    <xf numFmtId="0" fontId="69" fillId="41" borderId="25" xfId="0" applyFont="1" applyFill="1" applyBorder="1" applyAlignment="1">
      <alignment vertical="top" wrapText="1"/>
    </xf>
    <xf numFmtId="0" fontId="5" fillId="36" borderId="47" xfId="0" applyFont="1" applyFill="1" applyBorder="1" applyAlignment="1">
      <alignment/>
    </xf>
    <xf numFmtId="0" fontId="5" fillId="36" borderId="15" xfId="0" applyFont="1" applyFill="1" applyBorder="1" applyAlignment="1">
      <alignment/>
    </xf>
    <xf numFmtId="0" fontId="0" fillId="0" borderId="72" xfId="0" applyFill="1" applyBorder="1" applyAlignment="1">
      <alignment wrapText="1"/>
    </xf>
    <xf numFmtId="0" fontId="7" fillId="41" borderId="39" xfId="0" applyFont="1" applyFill="1" applyBorder="1" applyAlignment="1">
      <alignment/>
    </xf>
    <xf numFmtId="0" fontId="7" fillId="0" borderId="0" xfId="0" applyFont="1" applyFill="1" applyBorder="1" applyAlignment="1">
      <alignment/>
    </xf>
    <xf numFmtId="0" fontId="0" fillId="0" borderId="0" xfId="0" applyFill="1" applyBorder="1" applyAlignment="1">
      <alignment wrapText="1"/>
    </xf>
    <xf numFmtId="0" fontId="0" fillId="0" borderId="18" xfId="0" applyFont="1" applyFill="1" applyBorder="1" applyAlignment="1">
      <alignment/>
    </xf>
    <xf numFmtId="0" fontId="24" fillId="41" borderId="39" xfId="0" applyFont="1" applyFill="1" applyBorder="1" applyAlignment="1">
      <alignment/>
    </xf>
    <xf numFmtId="0" fontId="24" fillId="41" borderId="39" xfId="0" applyFont="1" applyFill="1" applyBorder="1" applyAlignment="1">
      <alignment wrapText="1"/>
    </xf>
    <xf numFmtId="0" fontId="0" fillId="0" borderId="72" xfId="0" applyFill="1" applyBorder="1" applyAlignment="1">
      <alignment/>
    </xf>
    <xf numFmtId="0" fontId="0" fillId="41" borderId="39" xfId="0" applyFont="1" applyFill="1" applyBorder="1" applyAlignment="1">
      <alignment wrapText="1"/>
    </xf>
    <xf numFmtId="0" fontId="5" fillId="39" borderId="29" xfId="0" applyFont="1" applyFill="1" applyBorder="1" applyAlignment="1">
      <alignment horizontal="center"/>
    </xf>
    <xf numFmtId="0" fontId="0" fillId="35" borderId="17" xfId="0" applyFont="1" applyFill="1" applyBorder="1" applyAlignment="1">
      <alignment/>
    </xf>
    <xf numFmtId="0" fontId="5" fillId="39" borderId="33" xfId="0" applyFont="1" applyFill="1" applyBorder="1" applyAlignment="1">
      <alignment horizontal="center"/>
    </xf>
    <xf numFmtId="0" fontId="0" fillId="35" borderId="26" xfId="0" applyFont="1" applyFill="1" applyBorder="1" applyAlignment="1">
      <alignment/>
    </xf>
    <xf numFmtId="0" fontId="3" fillId="33" borderId="0" xfId="0" applyFont="1" applyFill="1" applyAlignment="1">
      <alignment/>
    </xf>
    <xf numFmtId="0" fontId="5" fillId="0" borderId="0" xfId="0" applyFont="1" applyFill="1" applyAlignment="1">
      <alignment/>
    </xf>
    <xf numFmtId="0" fontId="5" fillId="0" borderId="0" xfId="0" applyFont="1" applyFill="1" applyAlignment="1">
      <alignment wrapText="1"/>
    </xf>
    <xf numFmtId="0" fontId="4" fillId="0" borderId="10" xfId="0" applyFont="1" applyFill="1" applyBorder="1" applyAlignment="1">
      <alignment/>
    </xf>
    <xf numFmtId="0" fontId="5" fillId="0" borderId="10" xfId="0" applyFont="1" applyFill="1" applyBorder="1" applyAlignment="1">
      <alignment/>
    </xf>
    <xf numFmtId="0" fontId="0" fillId="0" borderId="10" xfId="0" applyFill="1" applyBorder="1" applyAlignment="1">
      <alignment/>
    </xf>
    <xf numFmtId="0" fontId="6" fillId="0" borderId="0" xfId="0" applyFont="1" applyFill="1" applyAlignment="1">
      <alignment/>
    </xf>
    <xf numFmtId="0" fontId="8" fillId="0" borderId="11" xfId="0" applyFont="1" applyFill="1" applyBorder="1" applyAlignment="1">
      <alignment horizontal="center"/>
    </xf>
    <xf numFmtId="0" fontId="8" fillId="0" borderId="14" xfId="0" applyFont="1" applyFill="1" applyBorder="1" applyAlignment="1">
      <alignment horizontal="center"/>
    </xf>
    <xf numFmtId="0" fontId="5" fillId="0" borderId="15" xfId="0" applyFont="1" applyFill="1" applyBorder="1" applyAlignment="1">
      <alignment horizontal="center"/>
    </xf>
    <xf numFmtId="0" fontId="5" fillId="0" borderId="25" xfId="0" applyFont="1" applyFill="1" applyBorder="1" applyAlignment="1">
      <alignment horizontal="center"/>
    </xf>
    <xf numFmtId="0" fontId="5" fillId="0" borderId="19" xfId="0" applyFont="1" applyFill="1" applyBorder="1" applyAlignment="1">
      <alignment/>
    </xf>
    <xf numFmtId="0" fontId="5" fillId="0" borderId="0" xfId="0" applyFont="1" applyFill="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8" xfId="0" applyFont="1" applyFill="1" applyBorder="1" applyAlignment="1">
      <alignment horizontal="center"/>
    </xf>
    <xf numFmtId="1" fontId="5" fillId="0" borderId="21" xfId="0" applyNumberFormat="1" applyFont="1" applyFill="1" applyBorder="1" applyAlignment="1">
      <alignment horizontal="center"/>
    </xf>
    <xf numFmtId="0" fontId="9" fillId="0" borderId="10" xfId="0" applyFont="1" applyFill="1" applyBorder="1" applyAlignment="1">
      <alignment/>
    </xf>
    <xf numFmtId="0" fontId="8" fillId="0" borderId="0" xfId="0" applyFont="1" applyFill="1" applyAlignment="1">
      <alignment/>
    </xf>
    <xf numFmtId="3" fontId="5" fillId="0" borderId="28" xfId="0" applyNumberFormat="1" applyFont="1" applyFill="1" applyBorder="1" applyAlignment="1">
      <alignment horizontal="center"/>
    </xf>
    <xf numFmtId="0" fontId="8" fillId="0" borderId="11" xfId="0" applyFont="1" applyFill="1" applyBorder="1" applyAlignment="1">
      <alignment horizontal="center" vertical="top"/>
    </xf>
    <xf numFmtId="0" fontId="8" fillId="0" borderId="0" xfId="0" applyFont="1" applyFill="1" applyBorder="1" applyAlignment="1">
      <alignment horizontal="center"/>
    </xf>
    <xf numFmtId="0" fontId="5" fillId="0" borderId="0" xfId="0" applyFont="1" applyFill="1" applyAlignment="1">
      <alignment vertical="top"/>
    </xf>
    <xf numFmtId="0" fontId="10" fillId="0" borderId="14" xfId="0" applyFont="1" applyFill="1" applyBorder="1" applyAlignment="1">
      <alignment horizontal="center" vertical="top"/>
    </xf>
    <xf numFmtId="0" fontId="5" fillId="0" borderId="15" xfId="0" applyFont="1" applyFill="1" applyBorder="1" applyAlignment="1">
      <alignment horizontal="center" vertical="top" wrapText="1"/>
    </xf>
    <xf numFmtId="0" fontId="5" fillId="0" borderId="25" xfId="0" applyFont="1" applyFill="1" applyBorder="1" applyAlignment="1">
      <alignment horizontal="center" vertical="top"/>
    </xf>
    <xf numFmtId="0" fontId="5" fillId="0" borderId="19" xfId="0" applyFont="1" applyFill="1" applyBorder="1" applyAlignment="1">
      <alignment horizontal="center"/>
    </xf>
    <xf numFmtId="0" fontId="5" fillId="0" borderId="29" xfId="0" applyFont="1" applyFill="1" applyBorder="1" applyAlignment="1">
      <alignment/>
    </xf>
    <xf numFmtId="0" fontId="0" fillId="0" borderId="0" xfId="0" applyFont="1" applyFill="1" applyAlignment="1">
      <alignment/>
    </xf>
    <xf numFmtId="0" fontId="11" fillId="0" borderId="10" xfId="0" applyFont="1" applyFill="1" applyBorder="1" applyAlignment="1">
      <alignment/>
    </xf>
    <xf numFmtId="0" fontId="5" fillId="0" borderId="10" xfId="0" applyFont="1" applyFill="1" applyBorder="1" applyAlignment="1">
      <alignment horizontal="center"/>
    </xf>
    <xf numFmtId="0" fontId="12" fillId="0" borderId="0" xfId="0" applyFont="1" applyFill="1" applyAlignment="1">
      <alignment/>
    </xf>
    <xf numFmtId="0" fontId="5" fillId="0" borderId="0" xfId="0" applyFont="1" applyFill="1" applyAlignment="1">
      <alignment horizontal="left" vertical="center" wrapText="1"/>
    </xf>
    <xf numFmtId="0" fontId="8" fillId="0" borderId="28"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0" xfId="0" applyFont="1" applyFill="1" applyAlignment="1">
      <alignment horizontal="left" indent="2"/>
    </xf>
    <xf numFmtId="0" fontId="5" fillId="0" borderId="0" xfId="0" applyFont="1" applyFill="1" applyAlignment="1">
      <alignment horizontal="left" wrapText="1" indent="2"/>
    </xf>
    <xf numFmtId="0" fontId="0" fillId="0" borderId="0" xfId="0" applyFill="1" applyAlignment="1">
      <alignment horizontal="center"/>
    </xf>
    <xf numFmtId="0" fontId="13" fillId="0" borderId="4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5" fillId="0" borderId="0" xfId="0" applyFont="1" applyFill="1" applyBorder="1" applyAlignment="1">
      <alignment horizontal="center" wrapText="1"/>
    </xf>
    <xf numFmtId="0" fontId="15" fillId="0" borderId="0" xfId="0" applyFont="1" applyFill="1" applyBorder="1" applyAlignment="1">
      <alignment/>
    </xf>
    <xf numFmtId="0" fontId="18" fillId="33" borderId="0" xfId="0" applyFont="1" applyFill="1" applyBorder="1" applyAlignment="1">
      <alignment/>
    </xf>
    <xf numFmtId="0" fontId="2" fillId="0" borderId="60" xfId="0" applyFont="1" applyFill="1" applyBorder="1" applyAlignment="1">
      <alignment/>
    </xf>
    <xf numFmtId="0" fontId="2" fillId="0" borderId="0" xfId="0" applyFont="1" applyFill="1" applyBorder="1" applyAlignment="1">
      <alignment/>
    </xf>
    <xf numFmtId="0" fontId="5" fillId="0" borderId="0" xfId="0" applyFont="1" applyFill="1" applyBorder="1" applyAlignment="1">
      <alignment vertical="center"/>
    </xf>
    <xf numFmtId="0" fontId="8" fillId="0" borderId="11" xfId="0" applyFont="1" applyFill="1" applyBorder="1" applyAlignment="1">
      <alignment horizontal="center" vertical="top" wrapText="1"/>
    </xf>
    <xf numFmtId="0" fontId="0" fillId="0" borderId="57" xfId="0" applyFill="1" applyBorder="1" applyAlignment="1">
      <alignment horizontal="center" vertical="top"/>
    </xf>
    <xf numFmtId="0" fontId="8" fillId="0" borderId="73" xfId="0" applyFont="1" applyFill="1" applyBorder="1" applyAlignment="1">
      <alignment horizontal="center" vertical="top"/>
    </xf>
    <xf numFmtId="0" fontId="0" fillId="0" borderId="59" xfId="0" applyFill="1" applyBorder="1" applyAlignment="1">
      <alignment horizontal="center" vertical="top"/>
    </xf>
    <xf numFmtId="0" fontId="8" fillId="0" borderId="73" xfId="0" applyFont="1" applyFill="1" applyBorder="1" applyAlignment="1">
      <alignment horizontal="center" vertical="top" wrapText="1"/>
    </xf>
    <xf numFmtId="0" fontId="0" fillId="0" borderId="59" xfId="0" applyFill="1" applyBorder="1" applyAlignment="1">
      <alignment/>
    </xf>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8" fillId="34" borderId="74" xfId="0" applyFont="1" applyFill="1" applyBorder="1" applyAlignment="1">
      <alignment horizontal="center"/>
    </xf>
    <xf numFmtId="0" fontId="8" fillId="34" borderId="42" xfId="0" applyFont="1" applyFill="1" applyBorder="1" applyAlignment="1">
      <alignment horizontal="center"/>
    </xf>
    <xf numFmtId="0" fontId="8" fillId="34" borderId="75" xfId="0" applyFont="1" applyFill="1" applyBorder="1" applyAlignment="1">
      <alignment horizontal="center"/>
    </xf>
    <xf numFmtId="0" fontId="5" fillId="0" borderId="0" xfId="0" applyFont="1" applyAlignment="1">
      <alignment/>
    </xf>
    <xf numFmtId="0" fontId="8" fillId="35" borderId="74" xfId="0" applyFont="1" applyFill="1"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12" xfId="0" applyFont="1" applyFill="1" applyBorder="1" applyAlignment="1">
      <alignment wrapText="1"/>
    </xf>
    <xf numFmtId="0" fontId="0" fillId="0" borderId="17" xfId="0" applyFill="1" applyBorder="1" applyAlignment="1">
      <alignment wrapText="1"/>
    </xf>
    <xf numFmtId="0" fontId="5" fillId="0" borderId="0" xfId="0" applyFont="1" applyFill="1" applyAlignment="1">
      <alignment/>
    </xf>
    <xf numFmtId="0" fontId="5" fillId="0" borderId="76" xfId="0" applyFont="1" applyFill="1" applyBorder="1" applyAlignment="1">
      <alignment/>
    </xf>
    <xf numFmtId="0" fontId="5"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0" fontId="5" fillId="36" borderId="0" xfId="0" applyFont="1" applyFill="1" applyBorder="1" applyAlignment="1">
      <alignment vertical="center"/>
    </xf>
    <xf numFmtId="0" fontId="8" fillId="36" borderId="11" xfId="0" applyFont="1" applyFill="1" applyBorder="1" applyAlignment="1">
      <alignment horizontal="center" vertical="top" wrapText="1"/>
    </xf>
    <xf numFmtId="0" fontId="0" fillId="0" borderId="57" xfId="0" applyBorder="1" applyAlignment="1">
      <alignment horizontal="center" vertical="top"/>
    </xf>
    <xf numFmtId="0" fontId="8" fillId="36" borderId="73" xfId="0" applyFont="1" applyFill="1" applyBorder="1" applyAlignment="1">
      <alignment horizontal="center" vertical="top"/>
    </xf>
    <xf numFmtId="0" fontId="0" fillId="0" borderId="59" xfId="0" applyBorder="1" applyAlignment="1">
      <alignment horizontal="center" vertical="top"/>
    </xf>
    <xf numFmtId="0" fontId="8" fillId="36" borderId="73" xfId="0" applyFont="1" applyFill="1" applyBorder="1" applyAlignment="1">
      <alignment horizontal="center" vertical="top" wrapText="1"/>
    </xf>
    <xf numFmtId="0" fontId="0" fillId="0" borderId="59" xfId="0" applyBorder="1" applyAlignment="1">
      <alignment/>
    </xf>
    <xf numFmtId="0" fontId="2" fillId="0" borderId="0" xfId="0" applyFont="1" applyFill="1" applyAlignment="1">
      <alignment/>
    </xf>
    <xf numFmtId="0" fontId="0" fillId="0" borderId="12" xfId="0" applyFill="1" applyBorder="1" applyAlignment="1">
      <alignment wrapText="1"/>
    </xf>
    <xf numFmtId="0" fontId="0" fillId="35" borderId="17" xfId="0" applyFont="1" applyFill="1" applyBorder="1" applyAlignment="1">
      <alignment vertical="top" wrapText="1"/>
    </xf>
    <xf numFmtId="0" fontId="0" fillId="0" borderId="17" xfId="0" applyBorder="1" applyAlignment="1">
      <alignment vertical="top"/>
    </xf>
    <xf numFmtId="0" fontId="0" fillId="0" borderId="0" xfId="0" applyFont="1" applyFill="1" applyAlignment="1">
      <alignment wrapText="1"/>
    </xf>
    <xf numFmtId="0" fontId="0" fillId="0" borderId="0" xfId="0" applyFont="1" applyFill="1" applyBorder="1" applyAlignment="1">
      <alignment wrapText="1"/>
    </xf>
    <xf numFmtId="0" fontId="0" fillId="36" borderId="44" xfId="0" applyFill="1" applyBorder="1" applyAlignment="1">
      <alignment wrapText="1"/>
    </xf>
    <xf numFmtId="0" fontId="0" fillId="36" borderId="44" xfId="0" applyFill="1" applyBorder="1" applyAlignment="1">
      <alignment/>
    </xf>
    <xf numFmtId="0" fontId="0" fillId="34" borderId="12" xfId="0" applyFont="1" applyFill="1" applyBorder="1" applyAlignment="1">
      <alignment horizontal="left" vertical="top" wrapText="1"/>
    </xf>
    <xf numFmtId="0" fontId="0" fillId="34" borderId="13" xfId="0" applyFill="1" applyBorder="1" applyAlignment="1">
      <alignment horizontal="left" vertical="top" wrapText="1"/>
    </xf>
    <xf numFmtId="0" fontId="0" fillId="34" borderId="17" xfId="0" applyFill="1" applyBorder="1" applyAlignment="1">
      <alignment horizontal="left" vertical="top" wrapText="1"/>
    </xf>
    <xf numFmtId="0" fontId="0" fillId="34" borderId="18" xfId="0" applyFill="1" applyBorder="1" applyAlignment="1">
      <alignment horizontal="left" vertical="top" wrapText="1"/>
    </xf>
    <xf numFmtId="0" fontId="0" fillId="34" borderId="26" xfId="0" applyFill="1" applyBorder="1" applyAlignment="1">
      <alignment horizontal="left" vertical="top" wrapText="1"/>
    </xf>
    <xf numFmtId="0" fontId="0" fillId="34" borderId="27" xfId="0" applyFill="1" applyBorder="1" applyAlignment="1">
      <alignment horizontal="left" vertical="top" wrapText="1"/>
    </xf>
    <xf numFmtId="0" fontId="0" fillId="35" borderId="12" xfId="0" applyFont="1" applyFill="1" applyBorder="1" applyAlignment="1">
      <alignment vertical="top" wrapText="1"/>
    </xf>
    <xf numFmtId="0" fontId="0" fillId="35" borderId="13" xfId="0" applyFill="1" applyBorder="1" applyAlignment="1">
      <alignment vertical="top" wrapText="1"/>
    </xf>
    <xf numFmtId="0" fontId="0" fillId="35" borderId="17" xfId="0" applyFill="1" applyBorder="1" applyAlignment="1">
      <alignment vertical="top" wrapText="1"/>
    </xf>
    <xf numFmtId="0" fontId="0" fillId="35" borderId="18" xfId="0" applyFill="1" applyBorder="1" applyAlignment="1">
      <alignment vertical="top" wrapText="1"/>
    </xf>
    <xf numFmtId="0" fontId="0" fillId="35" borderId="26" xfId="0" applyFill="1" applyBorder="1" applyAlignment="1">
      <alignment vertical="top" wrapText="1"/>
    </xf>
    <xf numFmtId="0" fontId="0" fillId="35" borderId="27" xfId="0" applyFill="1" applyBorder="1" applyAlignment="1">
      <alignment vertical="top" wrapText="1"/>
    </xf>
    <xf numFmtId="0" fontId="0" fillId="35" borderId="17" xfId="0" applyFill="1" applyBorder="1" applyAlignment="1">
      <alignment wrapText="1"/>
    </xf>
    <xf numFmtId="0" fontId="0" fillId="0" borderId="17" xfId="0" applyBorder="1" applyAlignment="1">
      <alignment wrapText="1"/>
    </xf>
    <xf numFmtId="0" fontId="0" fillId="0" borderId="26" xfId="0" applyBorder="1" applyAlignment="1">
      <alignment wrapText="1"/>
    </xf>
    <xf numFmtId="0" fontId="0" fillId="35" borderId="12" xfId="0" applyFill="1" applyBorder="1" applyAlignment="1">
      <alignment wrapText="1"/>
    </xf>
    <xf numFmtId="0" fontId="0" fillId="0" borderId="17" xfId="0" applyBorder="1" applyAlignment="1">
      <alignment/>
    </xf>
    <xf numFmtId="0" fontId="0" fillId="36" borderId="41" xfId="0" applyFont="1" applyFill="1" applyBorder="1" applyAlignment="1">
      <alignment vertical="top" wrapText="1"/>
    </xf>
    <xf numFmtId="0" fontId="0" fillId="0" borderId="44" xfId="0" applyBorder="1" applyAlignment="1">
      <alignment vertical="top" wrapText="1"/>
    </xf>
    <xf numFmtId="0" fontId="23" fillId="0" borderId="0" xfId="0" applyFont="1" applyFill="1" applyBorder="1" applyAlignment="1">
      <alignment vertical="top" wrapText="1"/>
    </xf>
    <xf numFmtId="0" fontId="23" fillId="0" borderId="0" xfId="0" applyFont="1" applyAlignment="1">
      <alignment vertical="top" wrapText="1"/>
    </xf>
    <xf numFmtId="0" fontId="23" fillId="35" borderId="17" xfId="0" applyFont="1" applyFill="1" applyBorder="1" applyAlignment="1">
      <alignment vertical="top" wrapText="1"/>
    </xf>
    <xf numFmtId="0" fontId="23" fillId="0" borderId="18" xfId="0" applyFont="1" applyBorder="1" applyAlignment="1">
      <alignment vertical="top" wrapText="1"/>
    </xf>
    <xf numFmtId="0" fontId="23" fillId="0" borderId="17" xfId="0" applyFont="1" applyBorder="1" applyAlignment="1">
      <alignment vertical="top" wrapText="1"/>
    </xf>
    <xf numFmtId="0" fontId="23" fillId="0" borderId="17" xfId="0" applyFont="1" applyBorder="1" applyAlignment="1">
      <alignment wrapText="1"/>
    </xf>
    <xf numFmtId="0" fontId="23" fillId="0" borderId="18" xfId="0" applyFont="1" applyBorder="1" applyAlignment="1">
      <alignment wrapText="1"/>
    </xf>
    <xf numFmtId="0" fontId="23" fillId="36" borderId="41" xfId="0" applyFont="1" applyFill="1" applyBorder="1" applyAlignment="1">
      <alignment vertical="top" wrapText="1"/>
    </xf>
    <xf numFmtId="0" fontId="23" fillId="0" borderId="44" xfId="0" applyFont="1" applyBorder="1" applyAlignment="1">
      <alignment vertical="top" wrapText="1"/>
    </xf>
    <xf numFmtId="0" fontId="23" fillId="35" borderId="12" xfId="0" applyNumberFormat="1" applyFont="1" applyFill="1" applyBorder="1" applyAlignment="1">
      <alignment vertical="top" wrapText="1"/>
    </xf>
    <xf numFmtId="0" fontId="23" fillId="0" borderId="13" xfId="0" applyFont="1" applyBorder="1" applyAlignment="1">
      <alignment vertical="top"/>
    </xf>
    <xf numFmtId="0" fontId="23" fillId="0" borderId="17" xfId="0" applyFont="1" applyBorder="1" applyAlignment="1">
      <alignment vertical="top"/>
    </xf>
    <xf numFmtId="0" fontId="23" fillId="0" borderId="18" xfId="0" applyFont="1" applyBorder="1" applyAlignment="1">
      <alignment vertical="top"/>
    </xf>
    <xf numFmtId="0" fontId="23" fillId="34" borderId="12" xfId="0" applyFont="1" applyFill="1" applyBorder="1" applyAlignment="1">
      <alignment vertical="top" wrapText="1"/>
    </xf>
    <xf numFmtId="0" fontId="0" fillId="0" borderId="13"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8" xfId="0" applyBorder="1" applyAlignment="1">
      <alignment vertical="top"/>
    </xf>
    <xf numFmtId="0" fontId="0" fillId="0" borderId="26" xfId="0" applyBorder="1" applyAlignment="1">
      <alignment vertical="top" wrapText="1"/>
    </xf>
    <xf numFmtId="0" fontId="0" fillId="0" borderId="27" xfId="0" applyBorder="1" applyAlignment="1">
      <alignment vertical="top" wrapText="1"/>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35" borderId="12" xfId="0" applyFont="1" applyFill="1" applyBorder="1" applyAlignment="1">
      <alignment horizontal="left" vertical="top" wrapText="1"/>
    </xf>
    <xf numFmtId="14" fontId="3" fillId="33" borderId="0" xfId="0" applyNumberFormat="1" applyFont="1" applyFill="1" applyAlignment="1">
      <alignment/>
    </xf>
    <xf numFmtId="0" fontId="0" fillId="35" borderId="12" xfId="0" applyFont="1" applyFill="1" applyBorder="1" applyAlignment="1">
      <alignment wrapText="1"/>
    </xf>
    <xf numFmtId="0" fontId="0" fillId="0" borderId="13" xfId="0" applyBorder="1" applyAlignment="1">
      <alignment wrapText="1"/>
    </xf>
    <xf numFmtId="0" fontId="0" fillId="0" borderId="18" xfId="0" applyBorder="1" applyAlignment="1">
      <alignment wrapText="1"/>
    </xf>
    <xf numFmtId="0" fontId="0" fillId="36" borderId="41" xfId="0" applyFont="1" applyFill="1" applyBorder="1" applyAlignment="1">
      <alignment horizontal="left" wrapText="1"/>
    </xf>
    <xf numFmtId="0" fontId="0" fillId="0" borderId="44" xfId="0" applyBorder="1" applyAlignment="1">
      <alignment/>
    </xf>
    <xf numFmtId="0" fontId="0" fillId="0" borderId="56" xfId="0" applyBorder="1" applyAlignment="1">
      <alignment/>
    </xf>
    <xf numFmtId="0" fontId="0" fillId="34" borderId="12" xfId="0" applyFill="1" applyBorder="1" applyAlignment="1">
      <alignment horizontal="left" vertical="center" wrapText="1"/>
    </xf>
    <xf numFmtId="0" fontId="0" fillId="0" borderId="13"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5" fillId="0" borderId="60" xfId="0" applyFont="1" applyBorder="1" applyAlignment="1">
      <alignment/>
    </xf>
    <xf numFmtId="0" fontId="5" fillId="0" borderId="0" xfId="0" applyFont="1" applyBorder="1" applyAlignment="1">
      <alignment/>
    </xf>
    <xf numFmtId="0" fontId="2" fillId="33" borderId="73" xfId="0" applyFont="1" applyFill="1" applyBorder="1" applyAlignment="1">
      <alignment/>
    </xf>
    <xf numFmtId="0" fontId="2" fillId="33" borderId="58" xfId="0" applyFont="1" applyFill="1" applyBorder="1" applyAlignment="1">
      <alignment/>
    </xf>
    <xf numFmtId="0" fontId="3" fillId="0" borderId="58" xfId="0" applyFont="1" applyFill="1" applyBorder="1" applyAlignment="1">
      <alignment/>
    </xf>
    <xf numFmtId="0" fontId="0" fillId="34" borderId="39" xfId="0" applyFont="1" applyFill="1" applyBorder="1" applyAlignment="1">
      <alignment vertical="top" wrapText="1"/>
    </xf>
    <xf numFmtId="0" fontId="0" fillId="0" borderId="62" xfId="0" applyBorder="1" applyAlignment="1">
      <alignment vertical="top" wrapText="1"/>
    </xf>
    <xf numFmtId="0" fontId="0" fillId="0" borderId="39" xfId="0" applyBorder="1" applyAlignment="1">
      <alignment vertical="top" wrapText="1"/>
    </xf>
    <xf numFmtId="0" fontId="0" fillId="0" borderId="62" xfId="0" applyFont="1" applyBorder="1" applyAlignment="1">
      <alignment vertical="top" wrapText="1"/>
    </xf>
    <xf numFmtId="0" fontId="0" fillId="0" borderId="39" xfId="0" applyFont="1" applyBorder="1" applyAlignment="1">
      <alignment vertical="top" wrapText="1"/>
    </xf>
    <xf numFmtId="0" fontId="5" fillId="36" borderId="60" xfId="0" applyFont="1" applyFill="1" applyBorder="1" applyAlignment="1">
      <alignment vertical="center"/>
    </xf>
    <xf numFmtId="0" fontId="0" fillId="36" borderId="37" xfId="0" applyFill="1" applyBorder="1" applyAlignment="1">
      <alignment/>
    </xf>
    <xf numFmtId="0" fontId="0" fillId="0" borderId="77" xfId="0" applyBorder="1" applyAlignment="1">
      <alignment/>
    </xf>
    <xf numFmtId="0" fontId="0" fillId="0" borderId="23" xfId="0" applyBorder="1" applyAlignment="1">
      <alignment/>
    </xf>
    <xf numFmtId="0" fontId="0" fillId="36" borderId="39" xfId="0" applyFill="1" applyBorder="1" applyAlignment="1">
      <alignment/>
    </xf>
    <xf numFmtId="0" fontId="0" fillId="0" borderId="39" xfId="0" applyBorder="1" applyAlignment="1">
      <alignment/>
    </xf>
    <xf numFmtId="0" fontId="0" fillId="0" borderId="62" xfId="0" applyBorder="1" applyAlignment="1">
      <alignment/>
    </xf>
    <xf numFmtId="0" fontId="0" fillId="35" borderId="12" xfId="0" applyFill="1" applyBorder="1" applyAlignment="1">
      <alignment vertical="top" wrapText="1"/>
    </xf>
    <xf numFmtId="0" fontId="0" fillId="0" borderId="78" xfId="0" applyBorder="1" applyAlignment="1">
      <alignment vertical="top" wrapText="1"/>
    </xf>
    <xf numFmtId="0" fontId="0" fillId="0" borderId="20" xfId="0" applyBorder="1" applyAlignment="1">
      <alignment vertical="top" wrapText="1"/>
    </xf>
    <xf numFmtId="0" fontId="0" fillId="0" borderId="29" xfId="0" applyBorder="1" applyAlignment="1">
      <alignment vertical="top" wrapText="1"/>
    </xf>
    <xf numFmtId="0" fontId="0" fillId="0" borderId="60" xfId="0" applyBorder="1" applyAlignment="1">
      <alignment/>
    </xf>
    <xf numFmtId="0" fontId="0" fillId="0" borderId="0" xfId="0" applyBorder="1" applyAlignment="1">
      <alignment/>
    </xf>
    <xf numFmtId="0" fontId="0" fillId="36" borderId="12" xfId="0" applyFont="1" applyFill="1" applyBorder="1" applyAlignment="1">
      <alignment vertical="top" wrapText="1"/>
    </xf>
    <xf numFmtId="0" fontId="0" fillId="0" borderId="72" xfId="0"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0" fontId="0" fillId="36" borderId="39" xfId="0" applyFont="1" applyFill="1" applyBorder="1" applyAlignment="1">
      <alignment/>
    </xf>
    <xf numFmtId="0" fontId="0" fillId="36" borderId="64" xfId="0" applyFont="1" applyFill="1" applyBorder="1" applyAlignment="1">
      <alignment vertical="top" wrapText="1"/>
    </xf>
    <xf numFmtId="0" fontId="0" fillId="0" borderId="33" xfId="0" applyBorder="1" applyAlignment="1">
      <alignment vertical="top" wrapText="1"/>
    </xf>
    <xf numFmtId="0" fontId="2" fillId="0" borderId="60" xfId="0" applyFont="1" applyFill="1" applyBorder="1" applyAlignment="1">
      <alignment/>
    </xf>
    <xf numFmtId="0" fontId="2" fillId="0" borderId="0" xfId="0" applyFont="1" applyFill="1" applyBorder="1" applyAlignment="1">
      <alignment/>
    </xf>
    <xf numFmtId="0" fontId="5" fillId="0" borderId="60" xfId="0" applyFont="1" applyFill="1" applyBorder="1" applyAlignment="1">
      <alignment/>
    </xf>
    <xf numFmtId="0" fontId="5" fillId="0" borderId="0" xfId="0" applyFont="1" applyFill="1" applyBorder="1" applyAlignment="1">
      <alignment/>
    </xf>
    <xf numFmtId="0" fontId="0" fillId="0" borderId="39" xfId="0" applyFont="1" applyFill="1" applyBorder="1" applyAlignment="1">
      <alignment wrapText="1"/>
    </xf>
    <xf numFmtId="0" fontId="0" fillId="0" borderId="62" xfId="0" applyBorder="1" applyAlignment="1">
      <alignment wrapText="1"/>
    </xf>
    <xf numFmtId="0" fontId="0" fillId="0" borderId="39" xfId="0" applyBorder="1" applyAlignment="1">
      <alignment wrapText="1"/>
    </xf>
    <xf numFmtId="0" fontId="24" fillId="35" borderId="12" xfId="0" applyFont="1" applyFill="1" applyBorder="1" applyAlignment="1">
      <alignment vertical="top" wrapText="1"/>
    </xf>
    <xf numFmtId="0" fontId="24" fillId="35" borderId="72" xfId="0" applyFont="1" applyFill="1" applyBorder="1" applyAlignment="1">
      <alignment vertical="top" wrapText="1"/>
    </xf>
    <xf numFmtId="0" fontId="24" fillId="35" borderId="13" xfId="0" applyFont="1" applyFill="1" applyBorder="1" applyAlignment="1">
      <alignment vertical="top" wrapText="1"/>
    </xf>
    <xf numFmtId="0" fontId="24" fillId="35" borderId="17" xfId="0" applyFont="1" applyFill="1" applyBorder="1" applyAlignment="1">
      <alignment vertical="top" wrapText="1"/>
    </xf>
    <xf numFmtId="0" fontId="24" fillId="35" borderId="0" xfId="0" applyFont="1" applyFill="1" applyBorder="1" applyAlignment="1">
      <alignment vertical="top" wrapText="1"/>
    </xf>
    <xf numFmtId="0" fontId="24" fillId="35" borderId="18" xfId="0" applyFont="1" applyFill="1" applyBorder="1" applyAlignment="1">
      <alignment vertical="top" wrapText="1"/>
    </xf>
    <xf numFmtId="0" fontId="24" fillId="35" borderId="26" xfId="0" applyFont="1" applyFill="1" applyBorder="1" applyAlignment="1">
      <alignment vertical="top" wrapText="1"/>
    </xf>
    <xf numFmtId="0" fontId="24" fillId="35" borderId="10" xfId="0" applyFont="1" applyFill="1" applyBorder="1" applyAlignment="1">
      <alignment vertical="top" wrapText="1"/>
    </xf>
    <xf numFmtId="0" fontId="24" fillId="35" borderId="27" xfId="0" applyFont="1" applyFill="1" applyBorder="1" applyAlignment="1">
      <alignment vertical="top" wrapText="1"/>
    </xf>
    <xf numFmtId="0" fontId="24" fillId="34" borderId="12" xfId="0" applyFont="1" applyFill="1" applyBorder="1" applyAlignment="1">
      <alignment vertical="top" wrapText="1"/>
    </xf>
    <xf numFmtId="0" fontId="24" fillId="34" borderId="72" xfId="0" applyFont="1" applyFill="1" applyBorder="1" applyAlignment="1">
      <alignment vertical="top" wrapText="1"/>
    </xf>
    <xf numFmtId="0" fontId="24" fillId="34" borderId="13" xfId="0" applyFont="1" applyFill="1" applyBorder="1" applyAlignment="1">
      <alignment vertical="top" wrapText="1"/>
    </xf>
    <xf numFmtId="0" fontId="24" fillId="34" borderId="17" xfId="0" applyFont="1" applyFill="1" applyBorder="1" applyAlignment="1">
      <alignment vertical="top" wrapText="1"/>
    </xf>
    <xf numFmtId="0" fontId="24" fillId="34" borderId="0" xfId="0" applyFont="1" applyFill="1" applyBorder="1" applyAlignment="1">
      <alignment vertical="top" wrapText="1"/>
    </xf>
    <xf numFmtId="0" fontId="24" fillId="34" borderId="18" xfId="0" applyFont="1" applyFill="1" applyBorder="1" applyAlignment="1">
      <alignment vertical="top" wrapText="1"/>
    </xf>
    <xf numFmtId="0" fontId="24" fillId="34" borderId="26" xfId="0" applyFont="1" applyFill="1" applyBorder="1" applyAlignment="1">
      <alignment vertical="top" wrapText="1"/>
    </xf>
    <xf numFmtId="0" fontId="24" fillId="34" borderId="10" xfId="0" applyFont="1" applyFill="1" applyBorder="1" applyAlignment="1">
      <alignment vertical="top" wrapText="1"/>
    </xf>
    <xf numFmtId="0" fontId="24" fillId="34" borderId="27" xfId="0" applyFont="1" applyFill="1" applyBorder="1" applyAlignment="1">
      <alignment vertical="top" wrapText="1"/>
    </xf>
    <xf numFmtId="0" fontId="26" fillId="36" borderId="10" xfId="0" applyFont="1" applyFill="1" applyBorder="1" applyAlignment="1">
      <alignment wrapText="1"/>
    </xf>
    <xf numFmtId="0" fontId="26" fillId="36" borderId="72" xfId="0" applyFont="1" applyFill="1" applyBorder="1" applyAlignment="1">
      <alignment vertical="top" wrapText="1"/>
    </xf>
    <xf numFmtId="0" fontId="26" fillId="36" borderId="10" xfId="0" applyFont="1" applyFill="1" applyBorder="1" applyAlignment="1">
      <alignment vertical="top" wrapText="1"/>
    </xf>
    <xf numFmtId="0" fontId="18" fillId="0" borderId="0" xfId="0" applyFont="1" applyFill="1" applyBorder="1" applyAlignment="1">
      <alignment horizontal="center"/>
    </xf>
    <xf numFmtId="0" fontId="18" fillId="41" borderId="39" xfId="0" applyFont="1" applyFill="1" applyBorder="1" applyAlignment="1">
      <alignment horizontal="center"/>
    </xf>
    <xf numFmtId="0" fontId="31" fillId="38" borderId="0" xfId="0" applyFont="1" applyFill="1" applyAlignment="1">
      <alignment vertical="center" wrapText="1"/>
    </xf>
    <xf numFmtId="0" fontId="0" fillId="38" borderId="18" xfId="0" applyFill="1" applyBorder="1" applyAlignment="1">
      <alignment wrapText="1"/>
    </xf>
    <xf numFmtId="0" fontId="0" fillId="38" borderId="0" xfId="0" applyFill="1" applyAlignment="1">
      <alignment/>
    </xf>
    <xf numFmtId="0" fontId="0" fillId="38" borderId="18" xfId="0" applyFill="1" applyBorder="1" applyAlignment="1">
      <alignment/>
    </xf>
    <xf numFmtId="0" fontId="0" fillId="38" borderId="10" xfId="0" applyFill="1" applyBorder="1" applyAlignment="1">
      <alignment/>
    </xf>
    <xf numFmtId="0" fontId="0" fillId="38" borderId="27" xfId="0" applyFill="1" applyBorder="1" applyAlignment="1">
      <alignment/>
    </xf>
    <xf numFmtId="0" fontId="0" fillId="0" borderId="12" xfId="0" applyFont="1" applyFill="1" applyBorder="1" applyAlignment="1">
      <alignment vertical="center" wrapText="1"/>
    </xf>
    <xf numFmtId="0" fontId="0" fillId="0" borderId="17" xfId="0" applyFill="1" applyBorder="1" applyAlignment="1">
      <alignment vertical="center" wrapText="1"/>
    </xf>
    <xf numFmtId="0" fontId="0" fillId="33" borderId="0" xfId="0" applyFill="1" applyBorder="1" applyAlignment="1">
      <alignment wrapText="1"/>
    </xf>
    <xf numFmtId="0" fontId="0" fillId="0" borderId="0" xfId="0" applyFill="1" applyAlignment="1">
      <alignment/>
    </xf>
    <xf numFmtId="0" fontId="3" fillId="0" borderId="0" xfId="0" applyFont="1" applyFill="1" applyAlignment="1">
      <alignment/>
    </xf>
    <xf numFmtId="0" fontId="8" fillId="0" borderId="74" xfId="0" applyFont="1" applyFill="1" applyBorder="1" applyAlignment="1">
      <alignment horizontal="center"/>
    </xf>
    <xf numFmtId="0" fontId="8" fillId="0" borderId="42" xfId="0" applyFont="1" applyFill="1" applyBorder="1" applyAlignment="1">
      <alignment horizontal="center"/>
    </xf>
    <xf numFmtId="0" fontId="8" fillId="0" borderId="75" xfId="0" applyFont="1" applyFill="1" applyBorder="1" applyAlignment="1">
      <alignment horizontal="center"/>
    </xf>
    <xf numFmtId="0" fontId="8" fillId="0" borderId="74" xfId="0" applyFont="1" applyFill="1" applyBorder="1" applyAlignment="1">
      <alignment horizontal="center" wrapText="1"/>
    </xf>
    <xf numFmtId="0" fontId="0" fillId="0" borderId="42" xfId="0" applyFill="1" applyBorder="1" applyAlignment="1">
      <alignment horizontal="center" wrapText="1"/>
    </xf>
    <xf numFmtId="0" fontId="0" fillId="0" borderId="43" xfId="0" applyFill="1" applyBorder="1" applyAlignment="1">
      <alignment horizontal="center" wrapText="1"/>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22">
      <selection activeCell="B65" sqref="B65"/>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30.57421875" style="0" customWidth="1"/>
    <col min="8" max="8" width="16.140625" style="0" customWidth="1"/>
    <col min="9" max="9" width="58.140625" style="2" customWidth="1"/>
    <col min="10" max="21" width="9.140625" style="2" customWidth="1"/>
  </cols>
  <sheetData>
    <row r="1" spans="1:9" ht="18.75">
      <c r="A1" s="536" t="s">
        <v>0</v>
      </c>
      <c r="B1" s="536"/>
      <c r="C1" s="536"/>
      <c r="D1" s="536"/>
      <c r="E1" s="537" t="s">
        <v>1</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11"/>
      <c r="I6" s="12"/>
    </row>
    <row r="7" spans="1:9" ht="15" customHeight="1" thickBot="1">
      <c r="A7" s="7"/>
      <c r="B7" s="7"/>
      <c r="C7" s="13"/>
      <c r="D7" s="14" t="s">
        <v>6</v>
      </c>
      <c r="E7" s="14" t="s">
        <v>7</v>
      </c>
      <c r="F7" s="15" t="s">
        <v>8</v>
      </c>
      <c r="G7" s="7"/>
      <c r="H7" s="16"/>
      <c r="I7" s="17"/>
    </row>
    <row r="8" spans="1:9" ht="15" customHeight="1">
      <c r="A8" s="18" t="s">
        <v>9</v>
      </c>
      <c r="B8" s="7"/>
      <c r="C8" s="19"/>
      <c r="D8" s="20"/>
      <c r="E8" s="20"/>
      <c r="F8" s="21"/>
      <c r="G8" s="7"/>
      <c r="H8" s="16"/>
      <c r="I8" s="17"/>
    </row>
    <row r="9" spans="1:9" ht="15" customHeight="1">
      <c r="A9" s="7"/>
      <c r="B9" s="7" t="s">
        <v>10</v>
      </c>
      <c r="C9" s="22">
        <v>100</v>
      </c>
      <c r="D9" s="23">
        <v>25</v>
      </c>
      <c r="E9" s="23">
        <v>25</v>
      </c>
      <c r="F9" s="24">
        <v>50</v>
      </c>
      <c r="G9" s="7" t="s">
        <v>11</v>
      </c>
      <c r="H9" s="16"/>
      <c r="I9" s="17"/>
    </row>
    <row r="10" spans="1:9" ht="15" customHeight="1" thickBot="1">
      <c r="A10" s="7"/>
      <c r="B10" s="7" t="s">
        <v>12</v>
      </c>
      <c r="C10" s="22">
        <v>1000</v>
      </c>
      <c r="D10" s="25">
        <v>200</v>
      </c>
      <c r="E10" s="25">
        <v>150</v>
      </c>
      <c r="F10" s="26">
        <v>625</v>
      </c>
      <c r="G10" s="7" t="s">
        <v>11</v>
      </c>
      <c r="H10" s="16"/>
      <c r="I10" s="17"/>
    </row>
    <row r="11" spans="1:9" ht="15" customHeight="1" thickBot="1">
      <c r="A11" s="7"/>
      <c r="B11" s="7" t="s">
        <v>13</v>
      </c>
      <c r="C11" s="27">
        <v>2000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35">
        <v>10622</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40" t="s">
        <v>18</v>
      </c>
      <c r="I18" s="41"/>
    </row>
    <row r="19" spans="1:9" ht="15" customHeight="1" thickBot="1">
      <c r="A19" s="42"/>
      <c r="B19" s="42"/>
      <c r="C19" s="43" t="s">
        <v>19</v>
      </c>
      <c r="D19" s="44" t="s">
        <v>20</v>
      </c>
      <c r="E19" s="44" t="s">
        <v>21</v>
      </c>
      <c r="F19" s="45" t="s">
        <v>22</v>
      </c>
      <c r="G19" s="34"/>
      <c r="H19" s="46"/>
      <c r="I19" s="47"/>
    </row>
    <row r="20" spans="1:9" ht="15" customHeight="1">
      <c r="A20" s="33" t="s">
        <v>23</v>
      </c>
      <c r="B20" s="33"/>
      <c r="C20" s="48"/>
      <c r="D20" s="31"/>
      <c r="E20" s="31"/>
      <c r="F20" s="49"/>
      <c r="G20" s="34"/>
      <c r="H20" s="46"/>
      <c r="I20" s="47"/>
    </row>
    <row r="21" spans="1:9" ht="15" customHeight="1">
      <c r="A21" s="33"/>
      <c r="B21" s="33" t="s">
        <v>24</v>
      </c>
      <c r="C21" s="50">
        <v>76</v>
      </c>
      <c r="D21" s="51">
        <v>76</v>
      </c>
      <c r="E21" s="52"/>
      <c r="F21" s="53"/>
      <c r="G21" s="33" t="s">
        <v>11</v>
      </c>
      <c r="H21" s="46"/>
      <c r="I21" s="47"/>
    </row>
    <row r="22" spans="1:9" ht="15" customHeight="1">
      <c r="A22" s="33"/>
      <c r="B22" s="33" t="s">
        <v>25</v>
      </c>
      <c r="C22" s="50">
        <v>4045</v>
      </c>
      <c r="D22" s="51">
        <v>3742</v>
      </c>
      <c r="E22" s="51">
        <v>303</v>
      </c>
      <c r="F22" s="53"/>
      <c r="G22" s="33" t="s">
        <v>11</v>
      </c>
      <c r="H22" s="46"/>
      <c r="I22" s="47"/>
    </row>
    <row r="23" spans="1:9" ht="15" customHeight="1">
      <c r="A23" s="33"/>
      <c r="B23" s="33" t="s">
        <v>26</v>
      </c>
      <c r="C23" s="50">
        <v>3916</v>
      </c>
      <c r="D23" s="51">
        <v>3916</v>
      </c>
      <c r="E23" s="52"/>
      <c r="F23" s="53"/>
      <c r="G23" s="33" t="s">
        <v>11</v>
      </c>
      <c r="H23" s="46"/>
      <c r="I23" s="47"/>
    </row>
    <row r="24" spans="1:9" ht="15" customHeight="1" thickBot="1">
      <c r="A24" s="33"/>
      <c r="B24" s="33" t="s">
        <v>27</v>
      </c>
      <c r="C24" s="54">
        <v>1277</v>
      </c>
      <c r="D24" s="55">
        <v>1277</v>
      </c>
      <c r="E24" s="56"/>
      <c r="F24" s="57"/>
      <c r="G24" s="33" t="s">
        <v>11</v>
      </c>
      <c r="H24" s="46"/>
      <c r="I24" s="47"/>
    </row>
    <row r="25" spans="1:9" ht="15" customHeight="1">
      <c r="A25" s="33"/>
      <c r="B25" s="33"/>
      <c r="C25" s="58"/>
      <c r="D25" s="58"/>
      <c r="E25" s="58"/>
      <c r="F25" s="58"/>
      <c r="G25" s="59"/>
      <c r="H25" s="46"/>
      <c r="I25" s="47"/>
    </row>
    <row r="26" spans="1:9" ht="15" customHeight="1" thickBot="1">
      <c r="A26" s="36"/>
      <c r="B26" s="33"/>
      <c r="C26" s="58"/>
      <c r="D26" s="58"/>
      <c r="E26" s="58"/>
      <c r="F26" s="58"/>
      <c r="G26" s="59"/>
      <c r="H26" s="60"/>
      <c r="I26" s="47"/>
    </row>
    <row r="27" spans="1:9" ht="15" customHeight="1">
      <c r="A27" s="33" t="s">
        <v>28</v>
      </c>
      <c r="B27" s="33" t="s">
        <v>10</v>
      </c>
      <c r="C27" s="61">
        <v>53</v>
      </c>
      <c r="D27" s="62">
        <v>42</v>
      </c>
      <c r="E27" s="63"/>
      <c r="F27" s="64">
        <v>11</v>
      </c>
      <c r="G27" s="33" t="s">
        <v>11</v>
      </c>
      <c r="H27" s="46"/>
      <c r="I27" s="47"/>
    </row>
    <row r="28" spans="1:9" ht="15" customHeight="1">
      <c r="A28" s="33" t="s">
        <v>29</v>
      </c>
      <c r="B28" s="33" t="s">
        <v>12</v>
      </c>
      <c r="C28" s="50">
        <v>318</v>
      </c>
      <c r="D28" s="51">
        <v>270</v>
      </c>
      <c r="E28" s="52"/>
      <c r="F28" s="65">
        <v>48</v>
      </c>
      <c r="G28" s="33" t="s">
        <v>11</v>
      </c>
      <c r="H28" s="46"/>
      <c r="I28" s="47"/>
    </row>
    <row r="29" spans="1:9" ht="15" customHeight="1">
      <c r="A29" s="33"/>
      <c r="B29" s="33" t="s">
        <v>13</v>
      </c>
      <c r="C29" s="50">
        <v>507</v>
      </c>
      <c r="D29" s="51">
        <v>415</v>
      </c>
      <c r="E29" s="52"/>
      <c r="F29" s="65">
        <v>92</v>
      </c>
      <c r="G29" s="33" t="s">
        <v>11</v>
      </c>
      <c r="H29" s="46"/>
      <c r="I29" s="47"/>
    </row>
    <row r="30" spans="1:9" ht="15" customHeight="1" thickBot="1">
      <c r="A30" s="33"/>
      <c r="B30" s="33" t="s">
        <v>30</v>
      </c>
      <c r="C30" s="54">
        <f>SUM(D30:F30)</f>
        <v>224</v>
      </c>
      <c r="D30" s="55">
        <v>184</v>
      </c>
      <c r="E30" s="55"/>
      <c r="F30" s="66">
        <v>40</v>
      </c>
      <c r="G30" s="33" t="s">
        <v>11</v>
      </c>
      <c r="H30" s="67"/>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0</v>
      </c>
      <c r="D37" s="85"/>
      <c r="E37" s="86"/>
      <c r="F37" s="74" t="s">
        <v>11</v>
      </c>
      <c r="G37" s="87"/>
      <c r="H37" s="88"/>
      <c r="I37" s="76"/>
    </row>
    <row r="38" spans="1:9" ht="15" customHeight="1">
      <c r="A38" s="89" t="s">
        <v>39</v>
      </c>
      <c r="B38" s="78"/>
      <c r="C38" s="84">
        <f t="shared" si="0"/>
        <v>1</v>
      </c>
      <c r="D38" s="90">
        <v>1</v>
      </c>
      <c r="E38" s="86"/>
      <c r="F38" s="74" t="s">
        <v>11</v>
      </c>
      <c r="G38" s="87" t="s">
        <v>40</v>
      </c>
      <c r="H38" s="88"/>
      <c r="I38" s="76"/>
    </row>
    <row r="39" spans="1:9" ht="15" customHeight="1">
      <c r="A39" s="83" t="s">
        <v>41</v>
      </c>
      <c r="B39" s="78"/>
      <c r="C39" s="84">
        <f t="shared" si="0"/>
        <v>2</v>
      </c>
      <c r="D39" s="90">
        <v>2</v>
      </c>
      <c r="E39" s="86"/>
      <c r="F39" s="74" t="s">
        <v>11</v>
      </c>
      <c r="G39" s="87" t="s">
        <v>42</v>
      </c>
      <c r="H39" s="88"/>
      <c r="I39" s="76"/>
    </row>
    <row r="40" spans="1:9" ht="15" customHeight="1">
      <c r="A40" s="89" t="s">
        <v>43</v>
      </c>
      <c r="B40" s="78"/>
      <c r="C40" s="84">
        <f t="shared" si="0"/>
        <v>1</v>
      </c>
      <c r="D40" s="90">
        <v>1</v>
      </c>
      <c r="E40" s="86"/>
      <c r="F40" s="74" t="s">
        <v>11</v>
      </c>
      <c r="G40" s="87" t="s">
        <v>44</v>
      </c>
      <c r="H40" s="88"/>
      <c r="I40" s="76"/>
    </row>
    <row r="41" spans="1:9" ht="15" customHeight="1">
      <c r="A41" s="89" t="s">
        <v>45</v>
      </c>
      <c r="B41" s="78"/>
      <c r="C41" s="84">
        <f t="shared" si="0"/>
        <v>0</v>
      </c>
      <c r="D41" s="90"/>
      <c r="E41" s="86"/>
      <c r="F41" s="74" t="s">
        <v>11</v>
      </c>
      <c r="G41" s="91"/>
      <c r="H41" s="85"/>
      <c r="I41" s="76"/>
    </row>
    <row r="42" spans="1:9" ht="15" customHeight="1">
      <c r="A42" s="89" t="s">
        <v>46</v>
      </c>
      <c r="B42" s="78"/>
      <c r="C42" s="84">
        <f t="shared" si="0"/>
        <v>1</v>
      </c>
      <c r="D42" s="90">
        <v>1</v>
      </c>
      <c r="E42" s="86"/>
      <c r="F42" s="74" t="s">
        <v>11</v>
      </c>
      <c r="G42" s="91" t="s">
        <v>47</v>
      </c>
      <c r="H42" s="85"/>
      <c r="I42" s="76"/>
    </row>
    <row r="43" spans="1:9" ht="15" customHeight="1">
      <c r="A43" s="89" t="s">
        <v>48</v>
      </c>
      <c r="B43" s="78"/>
      <c r="C43" s="84">
        <f t="shared" si="0"/>
        <v>1</v>
      </c>
      <c r="D43" s="90">
        <v>1</v>
      </c>
      <c r="E43" s="86"/>
      <c r="F43" s="74" t="s">
        <v>11</v>
      </c>
      <c r="G43" s="87" t="s">
        <v>49</v>
      </c>
      <c r="H43" s="92"/>
      <c r="I43" s="76"/>
    </row>
    <row r="44" spans="1:9" ht="15" customHeight="1">
      <c r="A44" s="89" t="s">
        <v>50</v>
      </c>
      <c r="B44" s="78"/>
      <c r="C44" s="84">
        <f t="shared" si="0"/>
        <v>0</v>
      </c>
      <c r="D44" s="90"/>
      <c r="E44" s="86"/>
      <c r="F44" s="74" t="s">
        <v>11</v>
      </c>
      <c r="G44" s="87"/>
      <c r="H44" s="88"/>
      <c r="I44" s="76"/>
    </row>
    <row r="45" spans="1:9" ht="43.5" customHeight="1" thickBot="1">
      <c r="A45" s="89" t="s">
        <v>51</v>
      </c>
      <c r="B45" s="78"/>
      <c r="C45" s="93">
        <f t="shared" si="0"/>
        <v>5</v>
      </c>
      <c r="D45" s="94">
        <v>5</v>
      </c>
      <c r="E45" s="95"/>
      <c r="F45" s="74" t="s">
        <v>11</v>
      </c>
      <c r="G45" s="96" t="s">
        <v>52</v>
      </c>
      <c r="H45" s="97"/>
      <c r="I45" s="76"/>
    </row>
    <row r="46" spans="1:9" ht="15" customHeight="1" thickBot="1">
      <c r="A46" s="89" t="s">
        <v>53</v>
      </c>
      <c r="B46" s="98"/>
      <c r="C46" s="93">
        <f t="shared" si="0"/>
        <v>1</v>
      </c>
      <c r="D46" s="99">
        <v>1</v>
      </c>
      <c r="E46" s="100"/>
      <c r="F46" s="74" t="s">
        <v>54</v>
      </c>
      <c r="G46" s="101" t="s">
        <v>55</v>
      </c>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27.75" thickBot="1">
      <c r="A51" s="552"/>
      <c r="B51" s="102"/>
      <c r="C51" s="554"/>
      <c r="D51" s="103" t="s">
        <v>62</v>
      </c>
      <c r="E51" s="104" t="s">
        <v>63</v>
      </c>
      <c r="F51" s="103" t="s">
        <v>62</v>
      </c>
      <c r="G51" s="105" t="s">
        <v>63</v>
      </c>
      <c r="H51" s="106"/>
      <c r="I51" s="107"/>
    </row>
    <row r="52" spans="1:9" ht="15" customHeight="1">
      <c r="A52" s="83" t="s">
        <v>64</v>
      </c>
      <c r="B52" s="102"/>
      <c r="C52" s="108">
        <f>SUM(D52:G52)</f>
        <v>71</v>
      </c>
      <c r="D52" s="109">
        <v>2</v>
      </c>
      <c r="E52" s="110">
        <v>4</v>
      </c>
      <c r="F52" s="109">
        <v>33</v>
      </c>
      <c r="G52" s="111">
        <v>32</v>
      </c>
      <c r="H52" s="74" t="s">
        <v>11</v>
      </c>
      <c r="I52" s="112"/>
    </row>
    <row r="53" spans="1:9" ht="15" customHeight="1">
      <c r="A53" s="89" t="s">
        <v>65</v>
      </c>
      <c r="B53" s="102"/>
      <c r="C53" s="113">
        <f>SUM(D53:G53)</f>
        <v>228</v>
      </c>
      <c r="D53" s="114">
        <v>1</v>
      </c>
      <c r="E53" s="115">
        <v>1</v>
      </c>
      <c r="F53" s="114">
        <v>2</v>
      </c>
      <c r="G53" s="116">
        <v>224</v>
      </c>
      <c r="H53" s="74" t="s">
        <v>11</v>
      </c>
      <c r="I53" s="112"/>
    </row>
    <row r="54" spans="1:9" ht="15" customHeight="1">
      <c r="A54" s="83" t="s">
        <v>66</v>
      </c>
      <c r="B54" s="102"/>
      <c r="C54" s="113">
        <f>SUM(D54:G54)</f>
        <v>17</v>
      </c>
      <c r="D54" s="114"/>
      <c r="E54" s="115"/>
      <c r="F54" s="114">
        <v>7</v>
      </c>
      <c r="G54" s="116">
        <v>10</v>
      </c>
      <c r="H54" s="74" t="s">
        <v>11</v>
      </c>
      <c r="I54" s="112"/>
    </row>
    <row r="55" spans="1:9" ht="15" customHeight="1" thickBot="1">
      <c r="A55" s="89"/>
      <c r="B55" s="102"/>
      <c r="C55" s="117"/>
      <c r="D55" s="118"/>
      <c r="E55" s="118"/>
      <c r="F55" s="119"/>
      <c r="G55" s="119"/>
      <c r="H55" s="120"/>
      <c r="I55" s="112"/>
    </row>
    <row r="56" spans="1:9" ht="15" customHeight="1" thickBot="1">
      <c r="A56" s="89" t="s">
        <v>67</v>
      </c>
      <c r="B56" s="102"/>
      <c r="C56" s="121">
        <f>SUM(D56:G56)</f>
        <v>373</v>
      </c>
      <c r="D56" s="122">
        <v>1</v>
      </c>
      <c r="E56" s="123"/>
      <c r="F56" s="122">
        <v>13</v>
      </c>
      <c r="G56" s="124">
        <v>359</v>
      </c>
      <c r="H56" s="74" t="s">
        <v>11</v>
      </c>
      <c r="I56" s="112"/>
    </row>
    <row r="57" spans="1:9" ht="15" customHeight="1" thickBot="1">
      <c r="A57" s="89"/>
      <c r="B57" s="102"/>
      <c r="C57" s="117"/>
      <c r="D57" s="118"/>
      <c r="E57" s="118"/>
      <c r="F57" s="119"/>
      <c r="G57" s="119"/>
      <c r="H57" s="120"/>
      <c r="I57" s="112"/>
    </row>
    <row r="58" spans="1:9" ht="15" customHeight="1">
      <c r="A58" s="89" t="s">
        <v>68</v>
      </c>
      <c r="B58" s="102"/>
      <c r="C58" s="108">
        <f>SUM(D58:G58)</f>
        <v>21</v>
      </c>
      <c r="D58" s="109"/>
      <c r="E58" s="110"/>
      <c r="F58" s="109">
        <v>3</v>
      </c>
      <c r="G58" s="111">
        <v>18</v>
      </c>
      <c r="H58" s="74" t="s">
        <v>11</v>
      </c>
      <c r="I58" s="125"/>
    </row>
    <row r="59" spans="1:9" ht="15" customHeight="1">
      <c r="A59" s="89" t="s">
        <v>69</v>
      </c>
      <c r="B59" s="102"/>
      <c r="C59" s="113">
        <f>SUM(D59:G59)</f>
        <v>5</v>
      </c>
      <c r="D59" s="114"/>
      <c r="E59" s="115"/>
      <c r="F59" s="114">
        <v>3</v>
      </c>
      <c r="G59" s="116">
        <v>2</v>
      </c>
      <c r="H59" s="74" t="s">
        <v>11</v>
      </c>
      <c r="I59" s="112"/>
    </row>
    <row r="60" spans="1:9" ht="15" customHeight="1" thickBot="1">
      <c r="A60" s="89" t="s">
        <v>70</v>
      </c>
      <c r="B60" s="102"/>
      <c r="C60" s="126">
        <f>SUM(D60:G60)</f>
        <v>284</v>
      </c>
      <c r="D60" s="127">
        <v>5</v>
      </c>
      <c r="E60" s="128">
        <v>5</v>
      </c>
      <c r="F60" s="127">
        <v>18</v>
      </c>
      <c r="G60" s="129">
        <v>256</v>
      </c>
      <c r="H60" s="74" t="s">
        <v>11</v>
      </c>
      <c r="I60" s="125"/>
    </row>
    <row r="61" spans="1:9" ht="15" customHeight="1">
      <c r="A61" s="89"/>
      <c r="B61" s="130"/>
      <c r="C61" s="131"/>
      <c r="D61" s="131"/>
      <c r="E61" s="102"/>
      <c r="F61" s="76"/>
      <c r="G61" s="76"/>
      <c r="H61" s="76"/>
      <c r="I61" s="76"/>
    </row>
    <row r="62" spans="1:9" ht="15" customHeight="1">
      <c r="A62" s="89" t="s">
        <v>71</v>
      </c>
      <c r="B62" s="130"/>
      <c r="C62" s="132">
        <v>21</v>
      </c>
      <c r="D62" s="74" t="s">
        <v>11</v>
      </c>
      <c r="E62" s="133"/>
      <c r="F62" s="76"/>
      <c r="G62" s="76"/>
      <c r="H62" s="76"/>
      <c r="I62" s="76"/>
    </row>
    <row r="63" spans="1:9" ht="15" customHeight="1">
      <c r="A63" s="89" t="s">
        <v>72</v>
      </c>
      <c r="B63" s="130"/>
      <c r="C63" s="132">
        <v>26</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45" t="s">
        <v>75</v>
      </c>
      <c r="I68" s="135"/>
    </row>
    <row r="69" spans="1:9" s="2" customFormat="1" ht="15" customHeight="1">
      <c r="A69" s="547" t="s">
        <v>76</v>
      </c>
      <c r="B69" s="547"/>
      <c r="C69" s="547"/>
      <c r="D69" s="547"/>
      <c r="E69" s="548"/>
      <c r="F69" s="136">
        <v>885</v>
      </c>
      <c r="G69" s="137" t="s">
        <v>11</v>
      </c>
      <c r="H69" s="546"/>
      <c r="I69" s="138"/>
    </row>
    <row r="70" spans="1:9" s="2" customFormat="1" ht="14.25" customHeight="1">
      <c r="A70" s="547" t="s">
        <v>77</v>
      </c>
      <c r="B70" s="547"/>
      <c r="C70" s="547"/>
      <c r="D70" s="547"/>
      <c r="E70" s="548"/>
      <c r="F70" s="139">
        <v>70</v>
      </c>
      <c r="G70" s="137" t="s">
        <v>11</v>
      </c>
      <c r="H70" s="546"/>
      <c r="I70" s="138"/>
    </row>
    <row r="71" spans="1:9" s="2" customFormat="1" ht="30.75" customHeight="1">
      <c r="A71" s="549"/>
      <c r="B71" s="550"/>
      <c r="C71" s="550"/>
      <c r="D71" s="550"/>
      <c r="E71" s="551"/>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6">
    <mergeCell ref="H68:H71"/>
    <mergeCell ref="A69:E69"/>
    <mergeCell ref="A70:E70"/>
    <mergeCell ref="A71:E71"/>
    <mergeCell ref="A50:A51"/>
    <mergeCell ref="C50:C51"/>
    <mergeCell ref="D50:E50"/>
    <mergeCell ref="F50:G50"/>
    <mergeCell ref="A67:G67"/>
    <mergeCell ref="A68:G68"/>
    <mergeCell ref="A33:G33"/>
    <mergeCell ref="A1:D1"/>
    <mergeCell ref="E1:F1"/>
    <mergeCell ref="D6:F6"/>
    <mergeCell ref="A13:G13"/>
    <mergeCell ref="D18:F18"/>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xl/worksheets/sheet10.xml><?xml version="1.0" encoding="utf-8"?>
<worksheet xmlns="http://schemas.openxmlformats.org/spreadsheetml/2006/main" xmlns:r="http://schemas.openxmlformats.org/officeDocument/2006/relationships">
  <sheetPr>
    <pageSetUpPr fitToPage="1"/>
  </sheetPr>
  <dimension ref="A1:I78"/>
  <sheetViews>
    <sheetView zoomScaleSheetLayoutView="100" zoomScalePageLayoutView="0" workbookViewId="0" topLeftCell="A1">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56.8515625" style="2" customWidth="1"/>
    <col min="10" max="21" width="9.140625" style="2" customWidth="1"/>
  </cols>
  <sheetData>
    <row r="1" spans="1:9" ht="18.75">
      <c r="A1" s="536" t="s">
        <v>169</v>
      </c>
      <c r="B1" s="536"/>
      <c r="C1" s="536"/>
      <c r="D1" s="536"/>
      <c r="E1" s="537" t="s">
        <v>170</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144"/>
      <c r="I6" s="12"/>
    </row>
    <row r="7" spans="1:9" ht="15" customHeight="1" thickBot="1">
      <c r="A7" s="7"/>
      <c r="B7" s="7"/>
      <c r="C7" s="13"/>
      <c r="D7" s="14" t="s">
        <v>6</v>
      </c>
      <c r="E7" s="14" t="s">
        <v>7</v>
      </c>
      <c r="F7" s="15" t="s">
        <v>8</v>
      </c>
      <c r="G7" s="7"/>
      <c r="H7" s="16"/>
      <c r="I7" s="17"/>
    </row>
    <row r="8" spans="1:9" ht="15" customHeight="1">
      <c r="A8" s="18" t="s">
        <v>9</v>
      </c>
      <c r="B8" s="7"/>
      <c r="C8" s="19"/>
      <c r="D8" s="20"/>
      <c r="E8" s="20"/>
      <c r="F8" s="21"/>
      <c r="G8" s="7"/>
      <c r="H8" s="16"/>
      <c r="I8" s="17"/>
    </row>
    <row r="9" spans="1:9" ht="15" customHeight="1">
      <c r="A9" s="7"/>
      <c r="B9" s="7" t="s">
        <v>10</v>
      </c>
      <c r="C9" s="22">
        <v>15</v>
      </c>
      <c r="D9" s="23">
        <v>5</v>
      </c>
      <c r="E9" s="23">
        <v>4</v>
      </c>
      <c r="F9" s="24">
        <v>6</v>
      </c>
      <c r="G9" s="7" t="s">
        <v>11</v>
      </c>
      <c r="H9" s="16"/>
      <c r="I9" s="17"/>
    </row>
    <row r="10" spans="1:9" ht="15" customHeight="1" thickBot="1">
      <c r="A10" s="7"/>
      <c r="B10" s="7" t="s">
        <v>12</v>
      </c>
      <c r="C10" s="22">
        <v>150</v>
      </c>
      <c r="D10" s="25">
        <v>25</v>
      </c>
      <c r="E10" s="25">
        <v>50</v>
      </c>
      <c r="F10" s="26">
        <v>75</v>
      </c>
      <c r="G10" s="7" t="s">
        <v>11</v>
      </c>
      <c r="H10" s="16"/>
      <c r="I10" s="17"/>
    </row>
    <row r="11" spans="1:9" ht="15" customHeight="1" thickBot="1">
      <c r="A11" s="7"/>
      <c r="B11" s="7" t="s">
        <v>13</v>
      </c>
      <c r="C11" s="27">
        <v>450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978</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147" t="s">
        <v>171</v>
      </c>
      <c r="I18" s="41"/>
    </row>
    <row r="19" spans="1:9" ht="15" customHeight="1" thickBot="1">
      <c r="A19" s="42"/>
      <c r="B19" s="42"/>
      <c r="C19" s="43" t="s">
        <v>19</v>
      </c>
      <c r="D19" s="44" t="s">
        <v>20</v>
      </c>
      <c r="E19" s="44" t="s">
        <v>21</v>
      </c>
      <c r="F19" s="45" t="s">
        <v>22</v>
      </c>
      <c r="G19" s="34"/>
      <c r="H19" s="46"/>
      <c r="I19" s="47"/>
    </row>
    <row r="20" spans="1:9" ht="15" customHeight="1">
      <c r="A20" s="33" t="s">
        <v>23</v>
      </c>
      <c r="B20" s="33"/>
      <c r="C20" s="48"/>
      <c r="D20" s="31"/>
      <c r="E20" s="31"/>
      <c r="F20" s="49"/>
      <c r="G20" s="34"/>
      <c r="H20" s="46"/>
      <c r="I20" s="47"/>
    </row>
    <row r="21" spans="1:9" ht="15" customHeight="1">
      <c r="A21" s="33"/>
      <c r="B21" s="33" t="s">
        <v>24</v>
      </c>
      <c r="C21" s="148">
        <f>SUM(D21:F21)</f>
        <v>1</v>
      </c>
      <c r="D21" s="52">
        <v>1</v>
      </c>
      <c r="E21" s="52"/>
      <c r="F21" s="53"/>
      <c r="G21" s="33" t="s">
        <v>11</v>
      </c>
      <c r="H21" s="46"/>
      <c r="I21" s="47"/>
    </row>
    <row r="22" spans="1:9" ht="15" customHeight="1">
      <c r="A22" s="33"/>
      <c r="B22" s="33" t="s">
        <v>25</v>
      </c>
      <c r="C22" s="148">
        <f>SUM(D22:F22)</f>
        <v>322</v>
      </c>
      <c r="D22" s="52">
        <v>253</v>
      </c>
      <c r="E22" s="52">
        <v>69</v>
      </c>
      <c r="F22" s="53"/>
      <c r="G22" s="33" t="s">
        <v>11</v>
      </c>
      <c r="H22" s="46"/>
      <c r="I22" s="47"/>
    </row>
    <row r="23" spans="1:9" ht="15" customHeight="1">
      <c r="A23" s="33"/>
      <c r="B23" s="33" t="s">
        <v>26</v>
      </c>
      <c r="C23" s="148">
        <f>SUM(D23:F23)</f>
        <v>290</v>
      </c>
      <c r="D23" s="52">
        <v>290</v>
      </c>
      <c r="E23" s="52"/>
      <c r="F23" s="53"/>
      <c r="G23" s="33" t="s">
        <v>11</v>
      </c>
      <c r="H23" s="46"/>
      <c r="I23" s="47"/>
    </row>
    <row r="24" spans="1:9" ht="15" customHeight="1" thickBot="1">
      <c r="A24" s="33"/>
      <c r="B24" s="33" t="s">
        <v>27</v>
      </c>
      <c r="C24" s="149">
        <f>SUM(D24:F24)</f>
        <v>71</v>
      </c>
      <c r="D24" s="56">
        <v>71</v>
      </c>
      <c r="E24" s="56"/>
      <c r="F24" s="57"/>
      <c r="G24" s="33" t="s">
        <v>11</v>
      </c>
      <c r="H24" s="46"/>
      <c r="I24" s="47"/>
    </row>
    <row r="25" spans="1:9" ht="15" customHeight="1">
      <c r="A25" s="33"/>
      <c r="B25" s="33"/>
      <c r="C25" s="58"/>
      <c r="D25" s="58"/>
      <c r="E25" s="58"/>
      <c r="F25" s="58"/>
      <c r="G25" s="189"/>
      <c r="H25" s="46"/>
      <c r="I25" s="47"/>
    </row>
    <row r="26" spans="1:9" ht="15" customHeight="1" thickBot="1">
      <c r="A26" s="36"/>
      <c r="B26" s="33"/>
      <c r="C26" s="58"/>
      <c r="D26" s="58"/>
      <c r="E26" s="58"/>
      <c r="F26" s="58"/>
      <c r="G26" s="189"/>
      <c r="H26" s="60"/>
      <c r="I26" s="47"/>
    </row>
    <row r="27" spans="1:9" ht="15" customHeight="1">
      <c r="A27" s="33" t="s">
        <v>28</v>
      </c>
      <c r="B27" s="33" t="s">
        <v>10</v>
      </c>
      <c r="C27" s="150">
        <f>SUM(D27:F27)</f>
        <v>10</v>
      </c>
      <c r="D27" s="63">
        <v>10</v>
      </c>
      <c r="E27" s="63"/>
      <c r="F27" s="151"/>
      <c r="G27" s="33" t="s">
        <v>11</v>
      </c>
      <c r="H27" s="46"/>
      <c r="I27" s="47"/>
    </row>
    <row r="28" spans="1:9" ht="15" customHeight="1">
      <c r="A28" s="33" t="s">
        <v>29</v>
      </c>
      <c r="B28" s="33" t="s">
        <v>12</v>
      </c>
      <c r="C28" s="148">
        <f>SUM(D28:F28)</f>
        <v>73</v>
      </c>
      <c r="D28" s="52">
        <v>73</v>
      </c>
      <c r="E28" s="52"/>
      <c r="F28" s="152"/>
      <c r="G28" s="33" t="s">
        <v>11</v>
      </c>
      <c r="H28" s="46"/>
      <c r="I28" s="47"/>
    </row>
    <row r="29" spans="1:9" ht="15" customHeight="1">
      <c r="A29" s="33"/>
      <c r="B29" s="33" t="s">
        <v>13</v>
      </c>
      <c r="C29" s="148">
        <f>SUM(D29:F29)</f>
        <v>120</v>
      </c>
      <c r="D29" s="52">
        <v>119</v>
      </c>
      <c r="E29" s="52"/>
      <c r="F29" s="152">
        <v>1</v>
      </c>
      <c r="G29" s="33" t="s">
        <v>11</v>
      </c>
      <c r="H29" s="46"/>
      <c r="I29" s="47"/>
    </row>
    <row r="30" spans="1:9" ht="15" customHeight="1" thickBot="1">
      <c r="A30" s="33"/>
      <c r="B30" s="33" t="s">
        <v>30</v>
      </c>
      <c r="C30" s="149">
        <f>SUM(D30:F30)</f>
        <v>37</v>
      </c>
      <c r="D30" s="56">
        <v>37</v>
      </c>
      <c r="E30" s="56"/>
      <c r="F30" s="153"/>
      <c r="G30" s="33" t="s">
        <v>11</v>
      </c>
      <c r="H30" s="67"/>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4</v>
      </c>
      <c r="D37" s="85">
        <v>2</v>
      </c>
      <c r="E37" s="86">
        <v>2</v>
      </c>
      <c r="F37" s="74" t="s">
        <v>11</v>
      </c>
      <c r="G37" s="87" t="s">
        <v>172</v>
      </c>
      <c r="H37" s="88"/>
      <c r="I37" s="76"/>
    </row>
    <row r="38" spans="1:9" ht="15" customHeight="1">
      <c r="A38" s="89" t="s">
        <v>39</v>
      </c>
      <c r="B38" s="78"/>
      <c r="C38" s="84">
        <f t="shared" si="0"/>
        <v>10</v>
      </c>
      <c r="D38" s="85">
        <v>8</v>
      </c>
      <c r="E38" s="86">
        <v>2</v>
      </c>
      <c r="F38" s="74" t="s">
        <v>11</v>
      </c>
      <c r="G38" s="87" t="s">
        <v>173</v>
      </c>
      <c r="H38" s="88"/>
      <c r="I38" s="76"/>
    </row>
    <row r="39" spans="1:9" ht="15" customHeight="1">
      <c r="A39" s="83" t="s">
        <v>41</v>
      </c>
      <c r="B39" s="78"/>
      <c r="C39" s="84">
        <f t="shared" si="0"/>
        <v>2</v>
      </c>
      <c r="D39" s="85">
        <v>1</v>
      </c>
      <c r="E39" s="86">
        <v>1</v>
      </c>
      <c r="F39" s="74" t="s">
        <v>11</v>
      </c>
      <c r="G39" s="87" t="s">
        <v>174</v>
      </c>
      <c r="H39" s="88"/>
      <c r="I39" s="76"/>
    </row>
    <row r="40" spans="1:9" ht="15" customHeight="1">
      <c r="A40" s="89" t="s">
        <v>43</v>
      </c>
      <c r="B40" s="78"/>
      <c r="C40" s="84">
        <f t="shared" si="0"/>
        <v>1</v>
      </c>
      <c r="D40" s="85"/>
      <c r="E40" s="86">
        <v>1</v>
      </c>
      <c r="F40" s="74" t="s">
        <v>11</v>
      </c>
      <c r="G40" s="87" t="s">
        <v>175</v>
      </c>
      <c r="H40" s="88"/>
      <c r="I40" s="76"/>
    </row>
    <row r="41" spans="1:9" ht="15" customHeight="1">
      <c r="A41" s="89" t="s">
        <v>45</v>
      </c>
      <c r="B41" s="78"/>
      <c r="C41" s="84">
        <f t="shared" si="0"/>
        <v>0</v>
      </c>
      <c r="D41" s="85"/>
      <c r="E41" s="86"/>
      <c r="F41" s="74" t="s">
        <v>11</v>
      </c>
      <c r="G41" s="91"/>
      <c r="H41" s="85"/>
      <c r="I41" s="76"/>
    </row>
    <row r="42" spans="1:9" ht="15" customHeight="1">
      <c r="A42" s="89" t="s">
        <v>46</v>
      </c>
      <c r="B42" s="78"/>
      <c r="C42" s="84">
        <f t="shared" si="0"/>
        <v>1</v>
      </c>
      <c r="D42" s="85"/>
      <c r="E42" s="86">
        <v>1</v>
      </c>
      <c r="F42" s="74" t="s">
        <v>11</v>
      </c>
      <c r="G42" s="91"/>
      <c r="H42" s="85"/>
      <c r="I42" s="76"/>
    </row>
    <row r="43" spans="1:9" ht="15" customHeight="1">
      <c r="A43" s="89" t="s">
        <v>48</v>
      </c>
      <c r="B43" s="78"/>
      <c r="C43" s="84">
        <f t="shared" si="0"/>
        <v>1</v>
      </c>
      <c r="D43" s="85">
        <v>1</v>
      </c>
      <c r="E43" s="86"/>
      <c r="F43" s="74" t="s">
        <v>11</v>
      </c>
      <c r="G43" s="87"/>
      <c r="H43" s="88"/>
      <c r="I43" s="76"/>
    </row>
    <row r="44" spans="1:9" ht="15" customHeight="1">
      <c r="A44" s="89" t="s">
        <v>50</v>
      </c>
      <c r="B44" s="78"/>
      <c r="C44" s="84">
        <f t="shared" si="0"/>
        <v>2</v>
      </c>
      <c r="D44" s="85">
        <v>2</v>
      </c>
      <c r="E44" s="86"/>
      <c r="F44" s="74" t="s">
        <v>11</v>
      </c>
      <c r="G44" s="87"/>
      <c r="H44" s="88"/>
      <c r="I44" s="76"/>
    </row>
    <row r="45" spans="1:9" ht="15" customHeight="1" thickBot="1">
      <c r="A45" s="89" t="s">
        <v>51</v>
      </c>
      <c r="B45" s="78"/>
      <c r="C45" s="93">
        <f t="shared" si="0"/>
        <v>1</v>
      </c>
      <c r="D45" s="213"/>
      <c r="E45" s="95">
        <v>1</v>
      </c>
      <c r="F45" s="74" t="s">
        <v>11</v>
      </c>
      <c r="G45" s="91"/>
      <c r="H45" s="85"/>
      <c r="I45" s="76"/>
    </row>
    <row r="46" spans="1:9" ht="15" customHeight="1" thickBot="1">
      <c r="A46" s="89" t="s">
        <v>53</v>
      </c>
      <c r="B46" s="98"/>
      <c r="C46" s="93">
        <f t="shared" si="0"/>
        <v>0</v>
      </c>
      <c r="D46" s="194"/>
      <c r="E46" s="100"/>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107"/>
    </row>
    <row r="52" spans="1:9" ht="15" customHeight="1">
      <c r="A52" s="83" t="s">
        <v>64</v>
      </c>
      <c r="B52" s="102"/>
      <c r="C52" s="165">
        <f>SUM(D52:G52)</f>
        <v>7</v>
      </c>
      <c r="D52" s="195">
        <v>1</v>
      </c>
      <c r="E52" s="196">
        <v>2</v>
      </c>
      <c r="F52" s="195">
        <v>2</v>
      </c>
      <c r="G52" s="197">
        <v>2</v>
      </c>
      <c r="H52" s="74" t="s">
        <v>11</v>
      </c>
      <c r="I52" s="112"/>
    </row>
    <row r="53" spans="1:9" ht="15" customHeight="1">
      <c r="A53" s="89" t="s">
        <v>65</v>
      </c>
      <c r="B53" s="102"/>
      <c r="C53" s="169">
        <f>SUM(D53:G53)</f>
        <v>1</v>
      </c>
      <c r="D53" s="198"/>
      <c r="E53" s="199">
        <v>1</v>
      </c>
      <c r="F53" s="198"/>
      <c r="G53" s="200"/>
      <c r="H53" s="74" t="s">
        <v>11</v>
      </c>
      <c r="I53" s="112"/>
    </row>
    <row r="54" spans="1:9" ht="15" customHeight="1">
      <c r="A54" s="83" t="s">
        <v>66</v>
      </c>
      <c r="B54" s="102"/>
      <c r="C54" s="169">
        <f>SUM(D54:G54)</f>
        <v>1</v>
      </c>
      <c r="D54" s="198"/>
      <c r="E54" s="199"/>
      <c r="F54" s="198"/>
      <c r="G54" s="200">
        <v>1</v>
      </c>
      <c r="H54" s="74" t="s">
        <v>11</v>
      </c>
      <c r="I54" s="112"/>
    </row>
    <row r="55" spans="1:9" ht="15" customHeight="1" thickBot="1">
      <c r="A55" s="89"/>
      <c r="B55" s="102"/>
      <c r="C55" s="130"/>
      <c r="D55" s="201"/>
      <c r="E55" s="201"/>
      <c r="F55" s="201"/>
      <c r="G55" s="201"/>
      <c r="H55" s="106"/>
      <c r="I55" s="112"/>
    </row>
    <row r="56" spans="1:9" ht="15" customHeight="1" thickBot="1">
      <c r="A56" s="89" t="s">
        <v>67</v>
      </c>
      <c r="B56" s="102"/>
      <c r="C56" s="174">
        <f>SUM(D56:G56)</f>
        <v>4</v>
      </c>
      <c r="D56" s="202"/>
      <c r="E56" s="203">
        <v>3</v>
      </c>
      <c r="F56" s="202"/>
      <c r="G56" s="204">
        <v>1</v>
      </c>
      <c r="H56" s="74" t="s">
        <v>11</v>
      </c>
      <c r="I56" s="112"/>
    </row>
    <row r="57" spans="1:9" ht="15" customHeight="1" thickBot="1">
      <c r="A57" s="89"/>
      <c r="B57" s="102"/>
      <c r="C57" s="130"/>
      <c r="D57" s="201"/>
      <c r="E57" s="201"/>
      <c r="F57" s="201"/>
      <c r="G57" s="201"/>
      <c r="H57" s="106"/>
      <c r="I57" s="112"/>
    </row>
    <row r="58" spans="1:9" ht="15" customHeight="1">
      <c r="A58" s="89" t="s">
        <v>68</v>
      </c>
      <c r="B58" s="102"/>
      <c r="C58" s="165">
        <f>SUM(D58:G58)</f>
        <v>2</v>
      </c>
      <c r="D58" s="195"/>
      <c r="E58" s="196">
        <v>1</v>
      </c>
      <c r="F58" s="195"/>
      <c r="G58" s="197">
        <v>1</v>
      </c>
      <c r="H58" s="74" t="s">
        <v>11</v>
      </c>
      <c r="I58" s="125"/>
    </row>
    <row r="59" spans="1:9" ht="15" customHeight="1">
      <c r="A59" s="89" t="s">
        <v>69</v>
      </c>
      <c r="B59" s="102"/>
      <c r="C59" s="169">
        <f>SUM(D59:G59)</f>
        <v>1</v>
      </c>
      <c r="D59" s="198"/>
      <c r="E59" s="199"/>
      <c r="F59" s="198"/>
      <c r="G59" s="200">
        <v>1</v>
      </c>
      <c r="H59" s="74" t="s">
        <v>11</v>
      </c>
      <c r="I59" s="112"/>
    </row>
    <row r="60" spans="1:9" ht="15" customHeight="1" thickBot="1">
      <c r="A60" s="89" t="s">
        <v>70</v>
      </c>
      <c r="B60" s="102"/>
      <c r="C60" s="178">
        <f>SUM(D60:G60)</f>
        <v>28</v>
      </c>
      <c r="D60" s="205"/>
      <c r="E60" s="206">
        <v>1</v>
      </c>
      <c r="F60" s="205">
        <v>1</v>
      </c>
      <c r="G60" s="207">
        <v>26</v>
      </c>
      <c r="H60" s="74" t="s">
        <v>11</v>
      </c>
      <c r="I60" s="125"/>
    </row>
    <row r="61" spans="1:9" ht="15" customHeight="1">
      <c r="A61" s="89"/>
      <c r="B61" s="130"/>
      <c r="C61" s="201"/>
      <c r="D61" s="201"/>
      <c r="E61" s="102"/>
      <c r="F61" s="76"/>
      <c r="G61" s="76"/>
      <c r="H61" s="76"/>
      <c r="I61" s="76"/>
    </row>
    <row r="62" spans="1:9" ht="15" customHeight="1">
      <c r="A62" s="89" t="s">
        <v>71</v>
      </c>
      <c r="B62" s="130"/>
      <c r="C62" s="183">
        <v>1</v>
      </c>
      <c r="D62" s="74" t="s">
        <v>11</v>
      </c>
      <c r="E62" s="133"/>
      <c r="F62" s="76"/>
      <c r="G62" s="76"/>
      <c r="H62" s="76"/>
      <c r="I62" s="76"/>
    </row>
    <row r="63" spans="1:9" ht="15" customHeight="1">
      <c r="A63" s="89" t="s">
        <v>72</v>
      </c>
      <c r="B63" s="130"/>
      <c r="C63" s="183">
        <v>1</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84">
        <v>4</v>
      </c>
      <c r="G69" s="137" t="s">
        <v>11</v>
      </c>
      <c r="H69" s="546"/>
      <c r="I69" s="138"/>
    </row>
    <row r="70" spans="1:9" s="2" customFormat="1" ht="14.25" customHeight="1">
      <c r="A70" s="547" t="s">
        <v>77</v>
      </c>
      <c r="B70" s="547"/>
      <c r="C70" s="547"/>
      <c r="D70" s="547"/>
      <c r="E70" s="548"/>
      <c r="F70" s="208"/>
      <c r="G70" s="137" t="s">
        <v>11</v>
      </c>
      <c r="H70" s="546"/>
      <c r="I70" s="138"/>
    </row>
    <row r="71" spans="1:9" s="2" customFormat="1" ht="30.75" customHeight="1">
      <c r="A71" s="549"/>
      <c r="B71" s="563"/>
      <c r="C71" s="563"/>
      <c r="D71" s="563"/>
      <c r="E71" s="564"/>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6">
    <mergeCell ref="A33:G33"/>
    <mergeCell ref="A1:D1"/>
    <mergeCell ref="E1:F1"/>
    <mergeCell ref="D6:F6"/>
    <mergeCell ref="A13:G13"/>
    <mergeCell ref="D18:F18"/>
    <mergeCell ref="H68:H71"/>
    <mergeCell ref="A69:E69"/>
    <mergeCell ref="A70:E70"/>
    <mergeCell ref="A71:E71"/>
    <mergeCell ref="A50:A51"/>
    <mergeCell ref="C50:C51"/>
    <mergeCell ref="D50:E50"/>
    <mergeCell ref="F50:G50"/>
    <mergeCell ref="A67:G67"/>
    <mergeCell ref="A68:G68"/>
  </mergeCells>
  <printOptions/>
  <pageMargins left="0.7874015748031497" right="0.7874015748031497" top="0.984251968503937" bottom="0.984251968503937" header="0.5118110236220472" footer="0.5118110236220472"/>
  <pageSetup fitToHeight="0" fitToWidth="1" horizontalDpi="600" verticalDpi="600" orientation="landscape" paperSize="9" scale="60" r:id="rId1"/>
  <headerFooter alignWithMargins="0">
    <oddHeader>&amp;L&amp;F&amp;R&amp;D</oddHeader>
    <oddFooter>&amp;R&amp;P(&amp;N)</oddFooter>
  </headerFooter>
  <rowBreaks count="1" manualBreakCount="1">
    <brk id="33" max="8" man="1"/>
  </rowBreaks>
</worksheet>
</file>

<file path=xl/worksheets/sheet11.xml><?xml version="1.0" encoding="utf-8"?>
<worksheet xmlns="http://schemas.openxmlformats.org/spreadsheetml/2006/main" xmlns:r="http://schemas.openxmlformats.org/officeDocument/2006/relationships">
  <dimension ref="A1:K78"/>
  <sheetViews>
    <sheetView zoomScaleSheetLayoutView="85" zoomScalePageLayoutView="0" workbookViewId="0" topLeftCell="A10">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84.7109375" style="2" customWidth="1"/>
    <col min="10" max="21" width="9.140625" style="2" customWidth="1"/>
  </cols>
  <sheetData>
    <row r="1" spans="1:9" ht="18.75">
      <c r="A1" s="536" t="s">
        <v>176</v>
      </c>
      <c r="B1" s="536"/>
      <c r="C1" s="536"/>
      <c r="D1" s="536"/>
      <c r="E1" s="537" t="s">
        <v>105</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248" t="s">
        <v>177</v>
      </c>
      <c r="I6" s="12"/>
    </row>
    <row r="7" spans="1:9" ht="15" customHeight="1" thickBot="1">
      <c r="A7" s="7"/>
      <c r="B7" s="7"/>
      <c r="C7" s="13"/>
      <c r="D7" s="14" t="s">
        <v>6</v>
      </c>
      <c r="E7" s="14" t="s">
        <v>7</v>
      </c>
      <c r="F7" s="15" t="s">
        <v>8</v>
      </c>
      <c r="G7" s="7"/>
      <c r="H7" s="16"/>
      <c r="I7" s="17"/>
    </row>
    <row r="8" spans="1:9" ht="15" customHeight="1">
      <c r="A8" s="18" t="s">
        <v>9</v>
      </c>
      <c r="B8" s="7"/>
      <c r="C8" s="19"/>
      <c r="D8" s="20"/>
      <c r="E8" s="20"/>
      <c r="F8" s="21"/>
      <c r="G8" s="7"/>
      <c r="H8" s="16"/>
      <c r="I8" s="17"/>
    </row>
    <row r="9" spans="1:9" ht="15" customHeight="1">
      <c r="A9" s="7"/>
      <c r="B9" s="7" t="s">
        <v>10</v>
      </c>
      <c r="C9" s="22">
        <v>30</v>
      </c>
      <c r="D9" s="23">
        <v>7</v>
      </c>
      <c r="E9" s="23">
        <v>12</v>
      </c>
      <c r="F9" s="24">
        <v>11</v>
      </c>
      <c r="G9" s="7" t="s">
        <v>11</v>
      </c>
      <c r="H9" s="16"/>
      <c r="I9" s="17"/>
    </row>
    <row r="10" spans="1:9" ht="15" customHeight="1" thickBot="1">
      <c r="A10" s="7"/>
      <c r="B10" s="7" t="s">
        <v>12</v>
      </c>
      <c r="C10" s="22">
        <v>1200</v>
      </c>
      <c r="D10" s="25">
        <v>230</v>
      </c>
      <c r="E10" s="25">
        <v>366</v>
      </c>
      <c r="F10" s="26">
        <v>504</v>
      </c>
      <c r="G10" s="7" t="s">
        <v>11</v>
      </c>
      <c r="H10" s="16"/>
      <c r="I10" s="17"/>
    </row>
    <row r="11" spans="1:9" ht="15" customHeight="1" thickBot="1">
      <c r="A11" s="7"/>
      <c r="B11" s="7" t="s">
        <v>13</v>
      </c>
      <c r="C11" s="27">
        <v>1300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2320</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573" t="s">
        <v>178</v>
      </c>
      <c r="I18" s="600"/>
    </row>
    <row r="19" spans="1:9" ht="15" customHeight="1" thickBot="1">
      <c r="A19" s="42"/>
      <c r="B19" s="42"/>
      <c r="C19" s="43" t="s">
        <v>19</v>
      </c>
      <c r="D19" s="44" t="s">
        <v>20</v>
      </c>
      <c r="E19" s="44" t="s">
        <v>21</v>
      </c>
      <c r="F19" s="45" t="s">
        <v>179</v>
      </c>
      <c r="G19" s="34"/>
      <c r="H19" s="601"/>
      <c r="I19" s="602"/>
    </row>
    <row r="20" spans="1:9" ht="15" customHeight="1">
      <c r="A20" s="33" t="s">
        <v>23</v>
      </c>
      <c r="B20" s="33"/>
      <c r="C20" s="48"/>
      <c r="D20" s="31"/>
      <c r="E20" s="31"/>
      <c r="F20" s="49"/>
      <c r="G20" s="34"/>
      <c r="H20" s="601"/>
      <c r="I20" s="602"/>
    </row>
    <row r="21" spans="1:9" ht="15" customHeight="1">
      <c r="A21" s="33"/>
      <c r="B21" s="33" t="s">
        <v>24</v>
      </c>
      <c r="C21" s="148">
        <f>SUM(D21:F21)</f>
        <v>0</v>
      </c>
      <c r="D21" s="52">
        <v>0</v>
      </c>
      <c r="E21" s="52"/>
      <c r="F21" s="53"/>
      <c r="G21" s="33" t="s">
        <v>11</v>
      </c>
      <c r="H21" s="601"/>
      <c r="I21" s="602"/>
    </row>
    <row r="22" spans="1:9" ht="15" customHeight="1">
      <c r="A22" s="33"/>
      <c r="B22" s="33" t="s">
        <v>25</v>
      </c>
      <c r="C22" s="148">
        <f>SUM(D22:F22)</f>
        <v>618</v>
      </c>
      <c r="D22" s="52">
        <f>618-89</f>
        <v>529</v>
      </c>
      <c r="E22" s="52">
        <v>89</v>
      </c>
      <c r="F22" s="53"/>
      <c r="G22" s="33" t="s">
        <v>11</v>
      </c>
      <c r="H22" s="601"/>
      <c r="I22" s="602"/>
    </row>
    <row r="23" spans="1:9" ht="15" customHeight="1">
      <c r="A23" s="33"/>
      <c r="B23" s="33" t="s">
        <v>26</v>
      </c>
      <c r="C23" s="148">
        <f>SUM(D23:F23)</f>
        <v>972</v>
      </c>
      <c r="D23" s="52">
        <v>972</v>
      </c>
      <c r="E23" s="52"/>
      <c r="F23" s="53"/>
      <c r="G23" s="33" t="s">
        <v>11</v>
      </c>
      <c r="H23" s="601"/>
      <c r="I23" s="602"/>
    </row>
    <row r="24" spans="1:9" ht="15" customHeight="1" thickBot="1">
      <c r="A24" s="33"/>
      <c r="B24" s="33" t="s">
        <v>27</v>
      </c>
      <c r="C24" s="149">
        <f>SUM(D24:F24)</f>
        <v>305</v>
      </c>
      <c r="D24" s="56">
        <v>305</v>
      </c>
      <c r="E24" s="56"/>
      <c r="F24" s="57"/>
      <c r="G24" s="33" t="s">
        <v>11</v>
      </c>
      <c r="H24" s="601"/>
      <c r="I24" s="602"/>
    </row>
    <row r="25" spans="1:9" ht="15" customHeight="1">
      <c r="A25" s="33"/>
      <c r="B25" s="33"/>
      <c r="C25" s="58"/>
      <c r="D25" s="58"/>
      <c r="E25" s="58"/>
      <c r="F25" s="58"/>
      <c r="G25" s="59"/>
      <c r="H25" s="601"/>
      <c r="I25" s="602"/>
    </row>
    <row r="26" spans="1:9" ht="15" customHeight="1" thickBot="1">
      <c r="A26" s="36"/>
      <c r="B26" s="33"/>
      <c r="C26" s="58"/>
      <c r="D26" s="58"/>
      <c r="E26" s="58"/>
      <c r="F26" s="58"/>
      <c r="G26" s="59"/>
      <c r="H26" s="601"/>
      <c r="I26" s="602"/>
    </row>
    <row r="27" spans="1:9" ht="15" customHeight="1">
      <c r="A27" s="33" t="s">
        <v>28</v>
      </c>
      <c r="B27" s="33" t="s">
        <v>10</v>
      </c>
      <c r="C27" s="150">
        <f>SUM(D27:F27)</f>
        <v>20</v>
      </c>
      <c r="D27" s="63">
        <f>20-F27</f>
        <v>14</v>
      </c>
      <c r="E27" s="63"/>
      <c r="F27" s="151">
        <v>6</v>
      </c>
      <c r="G27" s="33" t="s">
        <v>11</v>
      </c>
      <c r="H27" s="601"/>
      <c r="I27" s="602"/>
    </row>
    <row r="28" spans="1:9" ht="15" customHeight="1">
      <c r="A28" s="33" t="s">
        <v>29</v>
      </c>
      <c r="B28" s="33" t="s">
        <v>12</v>
      </c>
      <c r="C28" s="148">
        <f>SUM(D28:F28)</f>
        <v>172</v>
      </c>
      <c r="D28" s="52">
        <f>172-45</f>
        <v>127</v>
      </c>
      <c r="E28" s="52"/>
      <c r="F28" s="152">
        <v>45</v>
      </c>
      <c r="G28" s="33" t="s">
        <v>11</v>
      </c>
      <c r="H28" s="601"/>
      <c r="I28" s="602"/>
    </row>
    <row r="29" spans="1:9" ht="15" customHeight="1">
      <c r="A29" s="33"/>
      <c r="B29" s="33" t="s">
        <v>13</v>
      </c>
      <c r="C29" s="148">
        <f>SUM(D29:F29)</f>
        <v>151</v>
      </c>
      <c r="D29" s="52">
        <f>151-28</f>
        <v>123</v>
      </c>
      <c r="E29" s="52"/>
      <c r="F29" s="152">
        <v>28</v>
      </c>
      <c r="G29" s="33" t="s">
        <v>11</v>
      </c>
      <c r="H29" s="601"/>
      <c r="I29" s="602"/>
    </row>
    <row r="30" spans="1:9" ht="15" customHeight="1" thickBot="1">
      <c r="A30" s="33"/>
      <c r="B30" s="33" t="s">
        <v>30</v>
      </c>
      <c r="C30" s="149">
        <f>SUM(D30:F30)</f>
        <v>99</v>
      </c>
      <c r="D30" s="56">
        <v>99</v>
      </c>
      <c r="E30" s="56"/>
      <c r="F30" s="153"/>
      <c r="G30" s="33" t="s">
        <v>11</v>
      </c>
      <c r="H30" s="604"/>
      <c r="I30" s="605"/>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249" t="s">
        <v>34</v>
      </c>
      <c r="D36" s="250" t="s">
        <v>35</v>
      </c>
      <c r="E36" s="251" t="s">
        <v>36</v>
      </c>
      <c r="F36" s="240"/>
      <c r="G36" s="252" t="s">
        <v>37</v>
      </c>
      <c r="H36" s="240"/>
      <c r="I36" s="240"/>
    </row>
    <row r="37" spans="1:9" ht="15" customHeight="1">
      <c r="A37" s="83" t="s">
        <v>38</v>
      </c>
      <c r="B37" s="78"/>
      <c r="C37" s="253">
        <f aca="true" t="shared" si="0" ref="C37:C46">SUM(D37:E37)</f>
        <v>0</v>
      </c>
      <c r="D37" s="254"/>
      <c r="E37" s="255"/>
      <c r="F37" s="239" t="s">
        <v>11</v>
      </c>
      <c r="G37" s="256"/>
      <c r="H37" s="257"/>
      <c r="I37" s="240"/>
    </row>
    <row r="38" spans="1:9" ht="15" customHeight="1">
      <c r="A38" s="89" t="s">
        <v>39</v>
      </c>
      <c r="B38" s="78"/>
      <c r="C38" s="253">
        <f t="shared" si="0"/>
        <v>0</v>
      </c>
      <c r="D38" s="255"/>
      <c r="E38" s="255"/>
      <c r="F38" s="239" t="s">
        <v>11</v>
      </c>
      <c r="G38" s="256"/>
      <c r="H38" s="257"/>
      <c r="I38" s="240"/>
    </row>
    <row r="39" spans="1:9" ht="15" customHeight="1">
      <c r="A39" s="83" t="s">
        <v>41</v>
      </c>
      <c r="B39" s="78"/>
      <c r="C39" s="253">
        <f t="shared" si="0"/>
        <v>3</v>
      </c>
      <c r="D39" s="255">
        <v>3</v>
      </c>
      <c r="E39" s="255"/>
      <c r="F39" s="239" t="s">
        <v>11</v>
      </c>
      <c r="G39" s="256"/>
      <c r="H39" s="257"/>
      <c r="I39" s="240"/>
    </row>
    <row r="40" spans="1:9" ht="15" customHeight="1">
      <c r="A40" s="89" t="s">
        <v>43</v>
      </c>
      <c r="B40" s="78"/>
      <c r="C40" s="253">
        <f t="shared" si="0"/>
        <v>0</v>
      </c>
      <c r="D40" s="254"/>
      <c r="E40" s="255"/>
      <c r="F40" s="239" t="s">
        <v>11</v>
      </c>
      <c r="G40" s="256"/>
      <c r="H40" s="257"/>
      <c r="I40" s="240"/>
    </row>
    <row r="41" spans="1:9" ht="15" customHeight="1">
      <c r="A41" s="89" t="s">
        <v>45</v>
      </c>
      <c r="B41" s="78"/>
      <c r="C41" s="253">
        <f t="shared" si="0"/>
        <v>0</v>
      </c>
      <c r="D41" s="254"/>
      <c r="E41" s="255"/>
      <c r="F41" s="239" t="s">
        <v>11</v>
      </c>
      <c r="G41" s="258"/>
      <c r="H41" s="254"/>
      <c r="I41" s="240"/>
    </row>
    <row r="42" spans="1:9" ht="15" customHeight="1">
      <c r="A42" s="89" t="s">
        <v>46</v>
      </c>
      <c r="B42" s="78"/>
      <c r="C42" s="253">
        <f t="shared" si="0"/>
        <v>3</v>
      </c>
      <c r="D42" s="254">
        <v>3</v>
      </c>
      <c r="E42" s="255"/>
      <c r="F42" s="239" t="s">
        <v>11</v>
      </c>
      <c r="G42" s="259"/>
      <c r="H42" s="254"/>
      <c r="I42" s="240"/>
    </row>
    <row r="43" spans="1:9" ht="15" customHeight="1">
      <c r="A43" s="89" t="s">
        <v>48</v>
      </c>
      <c r="B43" s="78"/>
      <c r="C43" s="253">
        <f t="shared" si="0"/>
        <v>0</v>
      </c>
      <c r="D43" s="254"/>
      <c r="E43" s="255"/>
      <c r="F43" s="239" t="s">
        <v>11</v>
      </c>
      <c r="G43" s="260"/>
      <c r="H43" s="257"/>
      <c r="I43" s="240"/>
    </row>
    <row r="44" spans="1:9" ht="15" customHeight="1">
      <c r="A44" s="89" t="s">
        <v>50</v>
      </c>
      <c r="B44" s="78"/>
      <c r="C44" s="253">
        <f t="shared" si="0"/>
        <v>0</v>
      </c>
      <c r="D44" s="254"/>
      <c r="E44" s="255"/>
      <c r="F44" s="239" t="s">
        <v>11</v>
      </c>
      <c r="G44" s="260"/>
      <c r="H44" s="257"/>
      <c r="I44" s="240"/>
    </row>
    <row r="45" spans="1:9" ht="15" customHeight="1" thickBot="1">
      <c r="A45" s="89" t="s">
        <v>51</v>
      </c>
      <c r="B45" s="78"/>
      <c r="C45" s="241">
        <f t="shared" si="0"/>
        <v>0</v>
      </c>
      <c r="D45" s="261"/>
      <c r="E45" s="262"/>
      <c r="F45" s="239" t="s">
        <v>11</v>
      </c>
      <c r="G45" s="258"/>
      <c r="H45" s="254"/>
      <c r="I45" s="240"/>
    </row>
    <row r="46" spans="1:9" ht="15" customHeight="1" thickBot="1">
      <c r="A46" s="89" t="s">
        <v>53</v>
      </c>
      <c r="B46" s="98"/>
      <c r="C46" s="241">
        <f t="shared" si="0"/>
        <v>0</v>
      </c>
      <c r="D46" s="263"/>
      <c r="E46" s="264"/>
      <c r="F46" s="239" t="s">
        <v>54</v>
      </c>
      <c r="G46" s="240"/>
      <c r="H46" s="240"/>
      <c r="I46" s="240"/>
    </row>
    <row r="47" spans="1:9" ht="15" customHeight="1">
      <c r="A47" s="89"/>
      <c r="B47" s="98"/>
      <c r="C47" s="240"/>
      <c r="D47" s="240"/>
      <c r="E47" s="240"/>
      <c r="F47" s="240"/>
      <c r="G47" s="265"/>
      <c r="H47" s="240"/>
      <c r="I47" s="240"/>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266" t="s">
        <v>62</v>
      </c>
      <c r="G51" s="267" t="s">
        <v>63</v>
      </c>
      <c r="H51" s="106"/>
      <c r="I51" s="242"/>
    </row>
    <row r="52" spans="1:9" ht="15" customHeight="1">
      <c r="A52" s="83" t="s">
        <v>64</v>
      </c>
      <c r="B52" s="102"/>
      <c r="C52" s="165">
        <f>SUM(D52:G52)</f>
        <v>161</v>
      </c>
      <c r="D52" s="268">
        <v>2</v>
      </c>
      <c r="E52" s="269">
        <v>13</v>
      </c>
      <c r="F52" s="268">
        <v>4</v>
      </c>
      <c r="G52" s="270">
        <v>142</v>
      </c>
      <c r="H52" s="74" t="s">
        <v>11</v>
      </c>
      <c r="I52" s="101" t="s">
        <v>180</v>
      </c>
    </row>
    <row r="53" spans="1:9" ht="15" customHeight="1">
      <c r="A53" s="89" t="s">
        <v>65</v>
      </c>
      <c r="B53" s="102"/>
      <c r="C53" s="169">
        <f>SUM(D53:G53)</f>
        <v>25</v>
      </c>
      <c r="D53" s="271"/>
      <c r="E53" s="272"/>
      <c r="F53" s="271"/>
      <c r="G53" s="273">
        <v>25</v>
      </c>
      <c r="H53" s="74" t="s">
        <v>11</v>
      </c>
      <c r="I53" s="101"/>
    </row>
    <row r="54" spans="1:9" ht="15" customHeight="1">
      <c r="A54" s="83" t="s">
        <v>66</v>
      </c>
      <c r="B54" s="102"/>
      <c r="C54" s="169">
        <f>SUM(D54:G54)</f>
        <v>13</v>
      </c>
      <c r="D54" s="271"/>
      <c r="E54" s="272">
        <v>1</v>
      </c>
      <c r="F54" s="271">
        <v>1</v>
      </c>
      <c r="G54" s="273">
        <v>11</v>
      </c>
      <c r="H54" s="74" t="s">
        <v>11</v>
      </c>
      <c r="I54" s="125"/>
    </row>
    <row r="55" spans="1:9" ht="15" customHeight="1" thickBot="1">
      <c r="A55" s="89"/>
      <c r="B55" s="102"/>
      <c r="C55" s="130"/>
      <c r="D55" s="274"/>
      <c r="E55" s="274"/>
      <c r="F55" s="274"/>
      <c r="G55" s="274"/>
      <c r="H55" s="120"/>
      <c r="I55" s="101" t="s">
        <v>181</v>
      </c>
    </row>
    <row r="56" spans="1:9" ht="15" customHeight="1" thickBot="1">
      <c r="A56" s="89" t="s">
        <v>67</v>
      </c>
      <c r="B56" s="102"/>
      <c r="C56" s="174">
        <f>SUM(D56:G56)</f>
        <v>32</v>
      </c>
      <c r="D56" s="275">
        <v>2</v>
      </c>
      <c r="E56" s="276">
        <v>4</v>
      </c>
      <c r="F56" s="275">
        <v>2</v>
      </c>
      <c r="G56" s="277">
        <v>24</v>
      </c>
      <c r="H56" s="74" t="s">
        <v>11</v>
      </c>
      <c r="I56" s="125"/>
    </row>
    <row r="57" spans="1:9" ht="15" customHeight="1" thickBot="1">
      <c r="A57" s="89"/>
      <c r="B57" s="102"/>
      <c r="C57" s="130"/>
      <c r="D57" s="274"/>
      <c r="E57" s="274"/>
      <c r="F57" s="274"/>
      <c r="G57" s="274"/>
      <c r="H57" s="120"/>
      <c r="I57" s="125"/>
    </row>
    <row r="58" spans="1:9" ht="15" customHeight="1">
      <c r="A58" s="89" t="s">
        <v>68</v>
      </c>
      <c r="B58" s="102"/>
      <c r="C58" s="165">
        <f>SUM(D58:G58)</f>
        <v>2</v>
      </c>
      <c r="D58" s="268"/>
      <c r="E58" s="269">
        <v>2</v>
      </c>
      <c r="F58" s="268"/>
      <c r="G58" s="270"/>
      <c r="H58" s="74" t="s">
        <v>11</v>
      </c>
      <c r="I58" s="125"/>
    </row>
    <row r="59" spans="1:9" ht="15" customHeight="1">
      <c r="A59" s="89" t="s">
        <v>69</v>
      </c>
      <c r="B59" s="102"/>
      <c r="C59" s="169">
        <f>SUM(D59:G59)</f>
        <v>16</v>
      </c>
      <c r="D59" s="271"/>
      <c r="E59" s="272">
        <v>0</v>
      </c>
      <c r="F59" s="271">
        <v>1</v>
      </c>
      <c r="G59" s="273">
        <v>15</v>
      </c>
      <c r="H59" s="74" t="s">
        <v>11</v>
      </c>
      <c r="I59" s="125"/>
    </row>
    <row r="60" spans="1:9" ht="15" customHeight="1" thickBot="1">
      <c r="A60" s="89" t="s">
        <v>70</v>
      </c>
      <c r="B60" s="102"/>
      <c r="C60" s="178">
        <f>SUM(D60:G60)</f>
        <v>104</v>
      </c>
      <c r="D60" s="278"/>
      <c r="E60" s="279">
        <v>2</v>
      </c>
      <c r="F60" s="278">
        <v>1</v>
      </c>
      <c r="G60" s="280">
        <v>101</v>
      </c>
      <c r="H60" s="74" t="s">
        <v>11</v>
      </c>
      <c r="I60" s="101" t="s">
        <v>182</v>
      </c>
    </row>
    <row r="61" spans="1:11" ht="15" customHeight="1">
      <c r="A61" s="89"/>
      <c r="B61" s="130"/>
      <c r="C61" s="131"/>
      <c r="D61" s="131"/>
      <c r="E61" s="102"/>
      <c r="F61" s="76"/>
      <c r="G61" s="76"/>
      <c r="H61" s="76"/>
      <c r="I61" s="76"/>
      <c r="K61" s="281"/>
    </row>
    <row r="62" spans="1:11" ht="15" customHeight="1">
      <c r="A62" s="89" t="s">
        <v>71</v>
      </c>
      <c r="B62" s="130"/>
      <c r="C62" s="183">
        <v>5</v>
      </c>
      <c r="D62" s="74" t="s">
        <v>11</v>
      </c>
      <c r="E62" s="133"/>
      <c r="F62" s="76"/>
      <c r="G62" s="76"/>
      <c r="H62" s="76"/>
      <c r="I62" s="76"/>
      <c r="K62" s="281"/>
    </row>
    <row r="63" spans="1:11" ht="15" customHeight="1">
      <c r="A63" s="89" t="s">
        <v>72</v>
      </c>
      <c r="B63" s="130"/>
      <c r="C63" s="183">
        <v>5</v>
      </c>
      <c r="D63" s="74" t="s">
        <v>11</v>
      </c>
      <c r="E63" s="282"/>
      <c r="F63" s="76"/>
      <c r="G63" s="76"/>
      <c r="H63" s="76"/>
      <c r="I63" s="76"/>
      <c r="K63" s="281"/>
    </row>
    <row r="64" spans="1:9" ht="15" customHeight="1">
      <c r="A64" s="89"/>
      <c r="B64" s="130"/>
      <c r="C64" s="133"/>
      <c r="D64" s="74"/>
      <c r="E64" s="282"/>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15">
      <c r="A68" s="547"/>
      <c r="B68" s="547"/>
      <c r="C68" s="547"/>
      <c r="D68" s="547"/>
      <c r="E68" s="547"/>
      <c r="F68" s="547"/>
      <c r="G68" s="547"/>
      <c r="H68" s="545"/>
      <c r="I68" s="135"/>
    </row>
    <row r="69" spans="1:9" s="2" customFormat="1" ht="15" customHeight="1">
      <c r="A69" s="547" t="s">
        <v>76</v>
      </c>
      <c r="B69" s="547"/>
      <c r="C69" s="547"/>
      <c r="D69" s="547"/>
      <c r="E69" s="548"/>
      <c r="F69" s="186">
        <v>65</v>
      </c>
      <c r="G69" s="137" t="s">
        <v>11</v>
      </c>
      <c r="H69" s="546"/>
      <c r="I69" s="138"/>
    </row>
    <row r="70" spans="1:9" s="2" customFormat="1" ht="14.25" customHeight="1">
      <c r="A70" s="547" t="s">
        <v>77</v>
      </c>
      <c r="B70" s="547"/>
      <c r="C70" s="547"/>
      <c r="D70" s="547"/>
      <c r="E70" s="548"/>
      <c r="F70" s="208">
        <v>0</v>
      </c>
      <c r="G70" s="137" t="s">
        <v>11</v>
      </c>
      <c r="H70" s="546"/>
      <c r="I70" s="138"/>
    </row>
    <row r="71" spans="1:9" s="2" customFormat="1" ht="30.75" customHeight="1">
      <c r="A71" s="549"/>
      <c r="B71" s="550"/>
      <c r="C71" s="550"/>
      <c r="D71" s="550"/>
      <c r="E71" s="551"/>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7">
    <mergeCell ref="F50:G50"/>
    <mergeCell ref="A1:D1"/>
    <mergeCell ref="E1:F1"/>
    <mergeCell ref="D6:F6"/>
    <mergeCell ref="A13:G13"/>
    <mergeCell ref="D18:F18"/>
    <mergeCell ref="A33:G33"/>
    <mergeCell ref="A68:G68"/>
    <mergeCell ref="H68:H71"/>
    <mergeCell ref="A69:E69"/>
    <mergeCell ref="A70:E70"/>
    <mergeCell ref="A71:E71"/>
    <mergeCell ref="H18:I30"/>
    <mergeCell ref="A67:G67"/>
    <mergeCell ref="A50:A51"/>
    <mergeCell ref="C50:C51"/>
    <mergeCell ref="D50:E50"/>
  </mergeCells>
  <printOptions/>
  <pageMargins left="0.7874015748031497" right="0.7874015748031497" top="0.984251968503937" bottom="0.984251968503937" header="0.5118110236220472" footer="0.5118110236220472"/>
  <pageSetup horizontalDpi="600" verticalDpi="600" orientation="landscape" paperSize="8" scale="69" r:id="rId1"/>
  <headerFooter alignWithMargins="0">
    <oddHeader>&amp;L&amp;F&amp;R&amp;D</oddHeader>
    <oddFooter>&amp;R&amp;P(&amp;N)</oddFooter>
  </headerFooter>
  <rowBreaks count="1" manualBreakCount="1">
    <brk id="33" max="13" man="1"/>
  </rowBreaks>
</worksheet>
</file>

<file path=xl/worksheets/sheet12.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17">
      <selection activeCell="B18" sqref="B18:C23"/>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121.8515625" style="2" customWidth="1"/>
    <col min="10" max="21" width="9.140625" style="2" customWidth="1"/>
  </cols>
  <sheetData>
    <row r="1" spans="1:9" ht="18.75">
      <c r="A1" s="536" t="s">
        <v>183</v>
      </c>
      <c r="B1" s="536"/>
      <c r="C1" s="536"/>
      <c r="D1" s="536"/>
      <c r="E1" s="537" t="s">
        <v>100</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248" t="s">
        <v>184</v>
      </c>
      <c r="I6" s="12"/>
    </row>
    <row r="7" spans="1:9" ht="15" customHeight="1" thickBot="1">
      <c r="A7" s="7"/>
      <c r="B7" s="7"/>
      <c r="C7" s="13"/>
      <c r="D7" s="14" t="s">
        <v>6</v>
      </c>
      <c r="E7" s="14" t="s">
        <v>7</v>
      </c>
      <c r="F7" s="15" t="s">
        <v>8</v>
      </c>
      <c r="G7" s="7"/>
      <c r="H7" s="16" t="s">
        <v>185</v>
      </c>
      <c r="I7" s="17"/>
    </row>
    <row r="8" spans="1:9" ht="15" customHeight="1">
      <c r="A8" s="18" t="s">
        <v>9</v>
      </c>
      <c r="B8" s="7"/>
      <c r="C8" s="19"/>
      <c r="D8" s="20"/>
      <c r="E8" s="20"/>
      <c r="F8" s="21"/>
      <c r="G8" s="7"/>
      <c r="H8" s="16"/>
      <c r="I8" s="17"/>
    </row>
    <row r="9" spans="1:9" ht="15" customHeight="1">
      <c r="A9" s="7"/>
      <c r="B9" s="7" t="s">
        <v>10</v>
      </c>
      <c r="C9" s="22">
        <v>90</v>
      </c>
      <c r="D9" s="23">
        <v>20</v>
      </c>
      <c r="E9" s="23">
        <v>35</v>
      </c>
      <c r="F9" s="24">
        <v>35</v>
      </c>
      <c r="G9" s="7" t="s">
        <v>11</v>
      </c>
      <c r="H9" s="16"/>
      <c r="I9" s="17"/>
    </row>
    <row r="10" spans="1:9" ht="15" customHeight="1" thickBot="1">
      <c r="A10" s="7"/>
      <c r="B10" s="7" t="s">
        <v>12</v>
      </c>
      <c r="C10" s="22">
        <v>700</v>
      </c>
      <c r="D10" s="25">
        <v>150</v>
      </c>
      <c r="E10" s="25">
        <v>225</v>
      </c>
      <c r="F10" s="26">
        <v>225</v>
      </c>
      <c r="G10" s="7" t="s">
        <v>11</v>
      </c>
      <c r="H10" s="16"/>
      <c r="I10" s="17"/>
    </row>
    <row r="11" spans="1:9" ht="15" customHeight="1" thickBot="1">
      <c r="A11" s="7"/>
      <c r="B11" s="7" t="s">
        <v>13</v>
      </c>
      <c r="C11" s="27">
        <v>1200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283">
        <v>6262</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147" t="s">
        <v>186</v>
      </c>
      <c r="I18" s="41"/>
    </row>
    <row r="19" spans="1:9" ht="15" customHeight="1" thickBot="1">
      <c r="A19" s="42"/>
      <c r="B19" s="42"/>
      <c r="C19" s="43" t="s">
        <v>19</v>
      </c>
      <c r="D19" s="44" t="s">
        <v>20</v>
      </c>
      <c r="E19" s="44" t="s">
        <v>21</v>
      </c>
      <c r="F19" s="45" t="s">
        <v>22</v>
      </c>
      <c r="G19" s="34"/>
      <c r="H19" s="46" t="s">
        <v>187</v>
      </c>
      <c r="I19" s="47"/>
    </row>
    <row r="20" spans="1:9" ht="15" customHeight="1">
      <c r="A20" s="33" t="s">
        <v>23</v>
      </c>
      <c r="B20" s="33"/>
      <c r="C20" s="48"/>
      <c r="D20" s="31"/>
      <c r="E20" s="31"/>
      <c r="F20" s="49"/>
      <c r="G20" s="34"/>
      <c r="H20" s="46"/>
      <c r="I20" s="47"/>
    </row>
    <row r="21" spans="1:9" ht="15" customHeight="1">
      <c r="A21" s="33"/>
      <c r="B21" s="33" t="s">
        <v>24</v>
      </c>
      <c r="C21" s="148">
        <f>SUM(D21:F21)</f>
        <v>4</v>
      </c>
      <c r="D21" s="52">
        <v>4</v>
      </c>
      <c r="E21" s="52"/>
      <c r="F21" s="53"/>
      <c r="G21" s="33" t="s">
        <v>11</v>
      </c>
      <c r="H21" s="46"/>
      <c r="I21" s="47"/>
    </row>
    <row r="22" spans="1:9" ht="15" customHeight="1">
      <c r="A22" s="33"/>
      <c r="B22" s="33" t="s">
        <v>25</v>
      </c>
      <c r="C22" s="148">
        <f>SUM(D22:F22)</f>
        <v>1861</v>
      </c>
      <c r="D22" s="52">
        <v>1362</v>
      </c>
      <c r="E22" s="52">
        <v>499</v>
      </c>
      <c r="F22" s="53"/>
      <c r="G22" s="33" t="s">
        <v>11</v>
      </c>
      <c r="H22" s="46"/>
      <c r="I22" s="47"/>
    </row>
    <row r="23" spans="1:9" ht="15" customHeight="1">
      <c r="A23" s="33"/>
      <c r="B23" s="33" t="s">
        <v>26</v>
      </c>
      <c r="C23" s="148">
        <f>SUM(D23:F23)</f>
        <v>1839</v>
      </c>
      <c r="D23" s="52">
        <v>1839</v>
      </c>
      <c r="E23" s="52"/>
      <c r="F23" s="53"/>
      <c r="G23" s="33" t="s">
        <v>11</v>
      </c>
      <c r="H23" s="46"/>
      <c r="I23" s="47"/>
    </row>
    <row r="24" spans="1:9" ht="15" customHeight="1" thickBot="1">
      <c r="A24" s="33"/>
      <c r="B24" s="33" t="s">
        <v>27</v>
      </c>
      <c r="C24" s="149">
        <f>SUM(D24:F24)</f>
        <v>401</v>
      </c>
      <c r="D24" s="56">
        <v>401</v>
      </c>
      <c r="E24" s="56"/>
      <c r="F24" s="57"/>
      <c r="G24" s="33" t="s">
        <v>11</v>
      </c>
      <c r="H24" s="46"/>
      <c r="I24" s="47"/>
    </row>
    <row r="25" spans="1:9" ht="15" customHeight="1">
      <c r="A25" s="33"/>
      <c r="B25" s="33"/>
      <c r="C25" s="58"/>
      <c r="D25" s="58"/>
      <c r="E25" s="58"/>
      <c r="F25" s="58"/>
      <c r="G25" s="59"/>
      <c r="H25" s="46"/>
      <c r="I25" s="47"/>
    </row>
    <row r="26" spans="1:9" ht="15" customHeight="1" thickBot="1">
      <c r="A26" s="36"/>
      <c r="B26" s="33"/>
      <c r="C26" s="58"/>
      <c r="D26" s="58"/>
      <c r="E26" s="58"/>
      <c r="F26" s="58"/>
      <c r="G26" s="59"/>
      <c r="H26" s="60"/>
      <c r="I26" s="47"/>
    </row>
    <row r="27" spans="1:9" ht="15" customHeight="1">
      <c r="A27" s="33" t="s">
        <v>28</v>
      </c>
      <c r="B27" s="33" t="s">
        <v>10</v>
      </c>
      <c r="C27" s="150">
        <f>SUM(D27:F27)</f>
        <v>84</v>
      </c>
      <c r="D27" s="63">
        <v>44</v>
      </c>
      <c r="E27" s="63"/>
      <c r="F27" s="151">
        <v>40</v>
      </c>
      <c r="G27" s="33" t="s">
        <v>11</v>
      </c>
      <c r="H27" s="46"/>
      <c r="I27" s="47"/>
    </row>
    <row r="28" spans="1:9" ht="15" customHeight="1">
      <c r="A28" s="33" t="s">
        <v>29</v>
      </c>
      <c r="B28" s="33" t="s">
        <v>12</v>
      </c>
      <c r="C28" s="148">
        <f>SUM(D28:F28)</f>
        <v>493</v>
      </c>
      <c r="D28" s="52">
        <v>308</v>
      </c>
      <c r="E28" s="52"/>
      <c r="F28" s="152">
        <v>185</v>
      </c>
      <c r="G28" s="33" t="s">
        <v>11</v>
      </c>
      <c r="H28" s="46"/>
      <c r="I28" s="47"/>
    </row>
    <row r="29" spans="1:9" ht="15" customHeight="1">
      <c r="A29" s="33"/>
      <c r="B29" s="33" t="s">
        <v>13</v>
      </c>
      <c r="C29" s="148">
        <f>SUM(D29:F29)</f>
        <v>854</v>
      </c>
      <c r="D29" s="52">
        <v>568</v>
      </c>
      <c r="E29" s="52"/>
      <c r="F29" s="152">
        <v>286</v>
      </c>
      <c r="G29" s="33" t="s">
        <v>11</v>
      </c>
      <c r="H29" s="46"/>
      <c r="I29" s="47"/>
    </row>
    <row r="30" spans="1:9" ht="15" customHeight="1" thickBot="1">
      <c r="A30" s="33"/>
      <c r="B30" s="33" t="s">
        <v>30</v>
      </c>
      <c r="C30" s="149">
        <f>SUM(D30:F30)</f>
        <v>401</v>
      </c>
      <c r="D30" s="56">
        <v>273</v>
      </c>
      <c r="E30" s="56"/>
      <c r="F30" s="153">
        <v>128</v>
      </c>
      <c r="G30" s="33" t="s">
        <v>11</v>
      </c>
      <c r="H30" s="67"/>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1</v>
      </c>
      <c r="D37" s="85">
        <v>1</v>
      </c>
      <c r="E37" s="86"/>
      <c r="F37" s="74" t="s">
        <v>11</v>
      </c>
      <c r="G37" s="87"/>
      <c r="H37" s="88"/>
      <c r="I37" s="76"/>
    </row>
    <row r="38" spans="1:9" ht="15" customHeight="1">
      <c r="A38" s="89" t="s">
        <v>39</v>
      </c>
      <c r="B38" s="78"/>
      <c r="C38" s="84">
        <f t="shared" si="0"/>
        <v>9</v>
      </c>
      <c r="D38" s="85">
        <v>9</v>
      </c>
      <c r="E38" s="86"/>
      <c r="F38" s="74" t="s">
        <v>11</v>
      </c>
      <c r="G38" s="87"/>
      <c r="H38" s="88"/>
      <c r="I38" s="76"/>
    </row>
    <row r="39" spans="1:9" ht="15" customHeight="1">
      <c r="A39" s="83" t="s">
        <v>41</v>
      </c>
      <c r="B39" s="78"/>
      <c r="C39" s="84">
        <f t="shared" si="0"/>
        <v>5</v>
      </c>
      <c r="D39" s="85">
        <v>5</v>
      </c>
      <c r="E39" s="86"/>
      <c r="F39" s="74" t="s">
        <v>11</v>
      </c>
      <c r="G39" s="87"/>
      <c r="H39" s="88"/>
      <c r="I39" s="76"/>
    </row>
    <row r="40" spans="1:9" ht="15" customHeight="1">
      <c r="A40" s="89" t="s">
        <v>43</v>
      </c>
      <c r="B40" s="78"/>
      <c r="C40" s="84">
        <f t="shared" si="0"/>
        <v>2</v>
      </c>
      <c r="D40" s="85">
        <v>2</v>
      </c>
      <c r="E40" s="86"/>
      <c r="F40" s="74" t="s">
        <v>11</v>
      </c>
      <c r="G40" s="87"/>
      <c r="H40" s="88"/>
      <c r="I40" s="76"/>
    </row>
    <row r="41" spans="1:9" ht="15" customHeight="1">
      <c r="A41" s="89" t="s">
        <v>45</v>
      </c>
      <c r="B41" s="78"/>
      <c r="C41" s="84">
        <f t="shared" si="0"/>
        <v>0</v>
      </c>
      <c r="D41" s="85">
        <v>0</v>
      </c>
      <c r="E41" s="86"/>
      <c r="F41" s="74" t="s">
        <v>11</v>
      </c>
      <c r="G41" s="91"/>
      <c r="H41" s="85"/>
      <c r="I41" s="76"/>
    </row>
    <row r="42" spans="1:9" ht="15" customHeight="1">
      <c r="A42" s="89" t="s">
        <v>46</v>
      </c>
      <c r="B42" s="78"/>
      <c r="C42" s="84">
        <f t="shared" si="0"/>
        <v>4</v>
      </c>
      <c r="D42" s="85">
        <v>4</v>
      </c>
      <c r="E42" s="86"/>
      <c r="F42" s="74" t="s">
        <v>11</v>
      </c>
      <c r="G42" s="91"/>
      <c r="H42" s="85"/>
      <c r="I42" s="76"/>
    </row>
    <row r="43" spans="1:9" ht="15" customHeight="1">
      <c r="A43" s="89" t="s">
        <v>48</v>
      </c>
      <c r="B43" s="78"/>
      <c r="C43" s="84">
        <f t="shared" si="0"/>
        <v>5</v>
      </c>
      <c r="D43" s="85">
        <v>5</v>
      </c>
      <c r="E43" s="86"/>
      <c r="F43" s="74" t="s">
        <v>11</v>
      </c>
      <c r="G43" s="87" t="s">
        <v>188</v>
      </c>
      <c r="H43" s="88"/>
      <c r="I43" s="76"/>
    </row>
    <row r="44" spans="1:9" ht="15" customHeight="1">
      <c r="A44" s="89" t="s">
        <v>50</v>
      </c>
      <c r="B44" s="78"/>
      <c r="C44" s="84">
        <f t="shared" si="0"/>
        <v>0</v>
      </c>
      <c r="D44" s="85">
        <v>0</v>
      </c>
      <c r="E44" s="86"/>
      <c r="F44" s="74" t="s">
        <v>11</v>
      </c>
      <c r="G44" s="87"/>
      <c r="H44" s="88"/>
      <c r="I44" s="76"/>
    </row>
    <row r="45" spans="1:9" ht="15" customHeight="1" thickBot="1">
      <c r="A45" s="89" t="s">
        <v>51</v>
      </c>
      <c r="B45" s="78"/>
      <c r="C45" s="93">
        <f t="shared" si="0"/>
        <v>2</v>
      </c>
      <c r="D45" s="213">
        <v>2</v>
      </c>
      <c r="E45" s="95"/>
      <c r="F45" s="74" t="s">
        <v>11</v>
      </c>
      <c r="G45" s="91"/>
      <c r="H45" s="85"/>
      <c r="I45" s="76"/>
    </row>
    <row r="46" spans="1:9" ht="15" customHeight="1" thickBot="1">
      <c r="A46" s="89" t="s">
        <v>53</v>
      </c>
      <c r="B46" s="98"/>
      <c r="C46" s="93">
        <f t="shared" si="0"/>
        <v>2</v>
      </c>
      <c r="D46" s="194">
        <v>2</v>
      </c>
      <c r="E46" s="100"/>
      <c r="F46" s="74" t="s">
        <v>54</v>
      </c>
      <c r="G46" s="76" t="s">
        <v>189</v>
      </c>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107"/>
    </row>
    <row r="52" spans="1:9" ht="15" customHeight="1">
      <c r="A52" s="83" t="s">
        <v>64</v>
      </c>
      <c r="B52" s="102"/>
      <c r="C52" s="165">
        <f>SUM(D52:G52)</f>
        <v>243</v>
      </c>
      <c r="D52" s="214">
        <v>15</v>
      </c>
      <c r="E52" s="215">
        <v>18</v>
      </c>
      <c r="F52" s="214">
        <v>26</v>
      </c>
      <c r="G52" s="216">
        <v>184</v>
      </c>
      <c r="H52" s="74" t="s">
        <v>11</v>
      </c>
      <c r="I52" s="112" t="s">
        <v>190</v>
      </c>
    </row>
    <row r="53" spans="1:9" ht="15" customHeight="1">
      <c r="A53" s="89" t="s">
        <v>65</v>
      </c>
      <c r="B53" s="102"/>
      <c r="C53" s="169">
        <f>SUM(D53:G53)</f>
        <v>301</v>
      </c>
      <c r="D53" s="217"/>
      <c r="E53" s="218">
        <v>6</v>
      </c>
      <c r="F53" s="217"/>
      <c r="G53" s="219">
        <v>295</v>
      </c>
      <c r="H53" s="74" t="s">
        <v>11</v>
      </c>
      <c r="I53" s="112"/>
    </row>
    <row r="54" spans="1:9" ht="15" customHeight="1">
      <c r="A54" s="83" t="s">
        <v>66</v>
      </c>
      <c r="B54" s="102"/>
      <c r="C54" s="169">
        <f>SUM(D54:G54)</f>
        <v>8</v>
      </c>
      <c r="D54" s="217"/>
      <c r="E54" s="218"/>
      <c r="F54" s="217">
        <v>3</v>
      </c>
      <c r="G54" s="219">
        <v>5</v>
      </c>
      <c r="H54" s="74" t="s">
        <v>11</v>
      </c>
      <c r="I54" s="112"/>
    </row>
    <row r="55" spans="1:9" ht="15" customHeight="1" thickBot="1">
      <c r="A55" s="89"/>
      <c r="B55" s="102"/>
      <c r="C55" s="130"/>
      <c r="D55" s="131"/>
      <c r="E55" s="131"/>
      <c r="F55" s="131"/>
      <c r="G55" s="131"/>
      <c r="H55" s="120"/>
      <c r="I55" s="112"/>
    </row>
    <row r="56" spans="1:9" ht="15" customHeight="1" thickBot="1">
      <c r="A56" s="89" t="s">
        <v>67</v>
      </c>
      <c r="B56" s="102"/>
      <c r="C56" s="174">
        <f>SUM(D56:G56)</f>
        <v>27</v>
      </c>
      <c r="D56" s="220">
        <v>1</v>
      </c>
      <c r="E56" s="221">
        <v>2</v>
      </c>
      <c r="F56" s="220">
        <v>3</v>
      </c>
      <c r="G56" s="222">
        <v>21</v>
      </c>
      <c r="H56" s="74" t="s">
        <v>11</v>
      </c>
      <c r="I56" s="112"/>
    </row>
    <row r="57" spans="1:9" ht="15" customHeight="1" thickBot="1">
      <c r="A57" s="89"/>
      <c r="B57" s="102"/>
      <c r="C57" s="130"/>
      <c r="D57" s="131"/>
      <c r="E57" s="131"/>
      <c r="F57" s="131"/>
      <c r="G57" s="131"/>
      <c r="H57" s="120"/>
      <c r="I57" s="112"/>
    </row>
    <row r="58" spans="1:9" ht="15" customHeight="1">
      <c r="A58" s="89" t="s">
        <v>68</v>
      </c>
      <c r="B58" s="102"/>
      <c r="C58" s="165">
        <f>SUM(D58:G58)</f>
        <v>7</v>
      </c>
      <c r="D58" s="214"/>
      <c r="E58" s="215"/>
      <c r="F58" s="214"/>
      <c r="G58" s="216">
        <v>7</v>
      </c>
      <c r="H58" s="74" t="s">
        <v>11</v>
      </c>
      <c r="I58" s="125"/>
    </row>
    <row r="59" spans="1:9" ht="15" customHeight="1">
      <c r="A59" s="89" t="s">
        <v>69</v>
      </c>
      <c r="B59" s="102"/>
      <c r="C59" s="169">
        <f>SUM(D59:G59)</f>
        <v>2</v>
      </c>
      <c r="D59" s="217"/>
      <c r="E59" s="218"/>
      <c r="F59" s="217"/>
      <c r="G59" s="219">
        <v>2</v>
      </c>
      <c r="H59" s="74" t="s">
        <v>11</v>
      </c>
      <c r="I59" s="112"/>
    </row>
    <row r="60" spans="1:9" ht="15" customHeight="1" thickBot="1">
      <c r="A60" s="89" t="s">
        <v>70</v>
      </c>
      <c r="B60" s="102"/>
      <c r="C60" s="178">
        <f>SUM(D60:G60)</f>
        <v>207</v>
      </c>
      <c r="D60" s="223"/>
      <c r="E60" s="224">
        <v>1</v>
      </c>
      <c r="F60" s="223">
        <v>4</v>
      </c>
      <c r="G60" s="225">
        <v>202</v>
      </c>
      <c r="H60" s="74" t="s">
        <v>11</v>
      </c>
      <c r="I60" s="125"/>
    </row>
    <row r="61" spans="1:9" ht="15" customHeight="1">
      <c r="A61" s="89"/>
      <c r="B61" s="130"/>
      <c r="C61" s="131"/>
      <c r="D61" s="131"/>
      <c r="E61" s="102"/>
      <c r="F61" s="76"/>
      <c r="G61" s="76"/>
      <c r="H61" s="76"/>
      <c r="I61" s="76"/>
    </row>
    <row r="62" spans="1:9" ht="15" customHeight="1">
      <c r="A62" s="89" t="s">
        <v>71</v>
      </c>
      <c r="B62" s="130"/>
      <c r="C62" s="183">
        <v>30</v>
      </c>
      <c r="D62" s="74" t="s">
        <v>11</v>
      </c>
      <c r="E62" s="133"/>
      <c r="F62" s="76"/>
      <c r="G62" s="76"/>
      <c r="H62" s="76"/>
      <c r="I62" s="76"/>
    </row>
    <row r="63" spans="1:9" ht="15" customHeight="1">
      <c r="A63" s="89" t="s">
        <v>72</v>
      </c>
      <c r="B63" s="130"/>
      <c r="C63" s="183">
        <v>33</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84">
        <v>250</v>
      </c>
      <c r="G69" s="137" t="s">
        <v>11</v>
      </c>
      <c r="H69" s="546"/>
      <c r="I69" s="138" t="s">
        <v>191</v>
      </c>
    </row>
    <row r="70" spans="1:9" s="2" customFormat="1" ht="14.25" customHeight="1">
      <c r="A70" s="547" t="s">
        <v>77</v>
      </c>
      <c r="B70" s="547"/>
      <c r="C70" s="547"/>
      <c r="D70" s="547"/>
      <c r="E70" s="548"/>
      <c r="F70" s="208">
        <v>32</v>
      </c>
      <c r="G70" s="137" t="s">
        <v>11</v>
      </c>
      <c r="H70" s="546"/>
      <c r="I70" s="138"/>
    </row>
    <row r="71" spans="1:9" s="2" customFormat="1" ht="30.75" customHeight="1">
      <c r="A71" s="549"/>
      <c r="B71" s="550"/>
      <c r="C71" s="550"/>
      <c r="D71" s="550"/>
      <c r="E71" s="551"/>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6">
    <mergeCell ref="A33:G33"/>
    <mergeCell ref="A1:D1"/>
    <mergeCell ref="E1:F1"/>
    <mergeCell ref="D6:F6"/>
    <mergeCell ref="A13:G13"/>
    <mergeCell ref="D18:F18"/>
    <mergeCell ref="H68:H71"/>
    <mergeCell ref="A69:E69"/>
    <mergeCell ref="A70:E70"/>
    <mergeCell ref="A71:E71"/>
    <mergeCell ref="A50:A51"/>
    <mergeCell ref="C50:C51"/>
    <mergeCell ref="D50:E50"/>
    <mergeCell ref="F50:G50"/>
    <mergeCell ref="A67:G67"/>
    <mergeCell ref="A68:G68"/>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xl/worksheets/sheet13.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17">
      <selection activeCell="F71" sqref="F71"/>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57.140625" style="2" customWidth="1"/>
    <col min="10" max="21" width="9.140625" style="2" customWidth="1"/>
  </cols>
  <sheetData>
    <row r="1" spans="1:9" ht="18.75">
      <c r="A1" s="536" t="s">
        <v>192</v>
      </c>
      <c r="B1" s="536"/>
      <c r="C1" s="536"/>
      <c r="D1" s="536"/>
      <c r="E1" s="537" t="s">
        <v>193</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144" t="s">
        <v>194</v>
      </c>
      <c r="I6" s="12"/>
    </row>
    <row r="7" spans="1:9" ht="15" customHeight="1" thickBot="1">
      <c r="A7" s="7"/>
      <c r="B7" s="7"/>
      <c r="C7" s="13"/>
      <c r="D7" s="14" t="s">
        <v>6</v>
      </c>
      <c r="E7" s="14" t="s">
        <v>7</v>
      </c>
      <c r="F7" s="15" t="s">
        <v>8</v>
      </c>
      <c r="G7" s="7"/>
      <c r="H7" s="16"/>
      <c r="I7" s="17"/>
    </row>
    <row r="8" spans="1:9" ht="15" customHeight="1">
      <c r="A8" s="18" t="s">
        <v>9</v>
      </c>
      <c r="B8" s="7"/>
      <c r="C8" s="19"/>
      <c r="D8" s="20"/>
      <c r="E8" s="20"/>
      <c r="F8" s="21"/>
      <c r="G8" s="7"/>
      <c r="H8" s="16"/>
      <c r="I8" s="17"/>
    </row>
    <row r="9" spans="1:9" ht="15" customHeight="1">
      <c r="A9" s="7"/>
      <c r="B9" s="7" t="s">
        <v>10</v>
      </c>
      <c r="C9" s="22">
        <v>30</v>
      </c>
      <c r="D9" s="23">
        <v>10</v>
      </c>
      <c r="E9" s="23">
        <v>4</v>
      </c>
      <c r="F9" s="24">
        <v>16</v>
      </c>
      <c r="G9" s="7" t="s">
        <v>11</v>
      </c>
      <c r="H9" s="16"/>
      <c r="I9" s="17"/>
    </row>
    <row r="10" spans="1:9" ht="15" customHeight="1" thickBot="1">
      <c r="A10" s="7"/>
      <c r="B10" s="7" t="s">
        <v>12</v>
      </c>
      <c r="C10" s="22">
        <v>400</v>
      </c>
      <c r="D10" s="25">
        <v>160</v>
      </c>
      <c r="E10" s="25">
        <v>80</v>
      </c>
      <c r="F10" s="26">
        <v>160</v>
      </c>
      <c r="G10" s="7" t="s">
        <v>11</v>
      </c>
      <c r="H10" s="16"/>
      <c r="I10" s="17"/>
    </row>
    <row r="11" spans="1:9" ht="15" customHeight="1" thickBot="1">
      <c r="A11" s="7"/>
      <c r="B11" s="7" t="s">
        <v>13</v>
      </c>
      <c r="C11" s="27">
        <v>1100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2440</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284" t="s">
        <v>195</v>
      </c>
      <c r="I18" s="41"/>
    </row>
    <row r="19" spans="1:9" ht="15" customHeight="1" thickBot="1">
      <c r="A19" s="42"/>
      <c r="B19" s="42"/>
      <c r="C19" s="43" t="s">
        <v>19</v>
      </c>
      <c r="D19" s="44" t="s">
        <v>20</v>
      </c>
      <c r="E19" s="44" t="s">
        <v>21</v>
      </c>
      <c r="F19" s="45" t="s">
        <v>22</v>
      </c>
      <c r="G19" s="34"/>
      <c r="H19" s="285"/>
      <c r="I19" s="47"/>
    </row>
    <row r="20" spans="1:9" ht="15" customHeight="1">
      <c r="A20" s="33" t="s">
        <v>23</v>
      </c>
      <c r="B20" s="33"/>
      <c r="C20" s="48"/>
      <c r="D20" s="31"/>
      <c r="E20" s="31"/>
      <c r="F20" s="49"/>
      <c r="G20" s="34"/>
      <c r="H20" s="284" t="s">
        <v>196</v>
      </c>
      <c r="I20" s="47"/>
    </row>
    <row r="21" spans="1:9" ht="15" customHeight="1">
      <c r="A21" s="33"/>
      <c r="B21" s="33" t="s">
        <v>24</v>
      </c>
      <c r="C21" s="148">
        <f>SUM(D21:F21)</f>
        <v>0</v>
      </c>
      <c r="D21" s="52">
        <v>0</v>
      </c>
      <c r="E21" s="52"/>
      <c r="F21" s="53"/>
      <c r="G21" s="33" t="s">
        <v>11</v>
      </c>
      <c r="H21" s="284"/>
      <c r="I21" s="47"/>
    </row>
    <row r="22" spans="1:9" ht="15" customHeight="1">
      <c r="A22" s="33"/>
      <c r="B22" s="33" t="s">
        <v>25</v>
      </c>
      <c r="C22" s="148">
        <f>E22+D22</f>
        <v>720</v>
      </c>
      <c r="D22" s="148">
        <v>512</v>
      </c>
      <c r="E22" s="52">
        <v>208</v>
      </c>
      <c r="F22" s="53"/>
      <c r="G22" s="33" t="s">
        <v>11</v>
      </c>
      <c r="H22" s="284"/>
      <c r="I22" s="47"/>
    </row>
    <row r="23" spans="1:9" ht="15" customHeight="1">
      <c r="A23" s="33"/>
      <c r="B23" s="33" t="s">
        <v>26</v>
      </c>
      <c r="C23" s="148">
        <v>542</v>
      </c>
      <c r="D23" s="52">
        <v>542</v>
      </c>
      <c r="E23" s="52"/>
      <c r="F23" s="53"/>
      <c r="G23" s="33" t="s">
        <v>11</v>
      </c>
      <c r="H23" s="284"/>
      <c r="I23" s="47"/>
    </row>
    <row r="24" spans="1:9" ht="15" customHeight="1" thickBot="1">
      <c r="A24" s="33"/>
      <c r="B24" s="33" t="s">
        <v>27</v>
      </c>
      <c r="C24" s="149">
        <v>343</v>
      </c>
      <c r="D24" s="56">
        <v>343</v>
      </c>
      <c r="E24" s="56"/>
      <c r="F24" s="57"/>
      <c r="G24" s="33" t="s">
        <v>11</v>
      </c>
      <c r="H24" s="284"/>
      <c r="I24" s="47"/>
    </row>
    <row r="25" spans="1:9" ht="15" customHeight="1">
      <c r="A25" s="33"/>
      <c r="B25" s="33"/>
      <c r="C25" s="58"/>
      <c r="D25" s="58"/>
      <c r="E25" s="58"/>
      <c r="F25" s="58"/>
      <c r="G25" s="59"/>
      <c r="H25" s="284" t="s">
        <v>197</v>
      </c>
      <c r="I25" s="47"/>
    </row>
    <row r="26" spans="1:9" ht="15" customHeight="1" thickBot="1">
      <c r="A26" s="36"/>
      <c r="B26" s="33"/>
      <c r="C26" s="58"/>
      <c r="D26" s="58"/>
      <c r="E26" s="58"/>
      <c r="F26" s="58"/>
      <c r="G26" s="59"/>
      <c r="H26" s="284"/>
      <c r="I26" s="47"/>
    </row>
    <row r="27" spans="1:9" ht="15" customHeight="1">
      <c r="A27" s="33" t="s">
        <v>28</v>
      </c>
      <c r="B27" s="33" t="s">
        <v>10</v>
      </c>
      <c r="C27" s="150">
        <v>28</v>
      </c>
      <c r="D27" s="63">
        <v>28</v>
      </c>
      <c r="E27" s="63"/>
      <c r="F27" s="151"/>
      <c r="G27" s="33" t="s">
        <v>11</v>
      </c>
      <c r="H27" s="284"/>
      <c r="I27" s="47"/>
    </row>
    <row r="28" spans="1:9" ht="15" customHeight="1">
      <c r="A28" s="33" t="s">
        <v>29</v>
      </c>
      <c r="B28" s="33" t="s">
        <v>12</v>
      </c>
      <c r="C28" s="148">
        <v>310</v>
      </c>
      <c r="D28" s="52">
        <v>310</v>
      </c>
      <c r="E28" s="52"/>
      <c r="F28" s="152"/>
      <c r="G28" s="33" t="s">
        <v>11</v>
      </c>
      <c r="H28" s="284"/>
      <c r="I28" s="47"/>
    </row>
    <row r="29" spans="1:9" ht="15" customHeight="1">
      <c r="A29" s="33"/>
      <c r="B29" s="33" t="s">
        <v>13</v>
      </c>
      <c r="C29" s="148">
        <v>510</v>
      </c>
      <c r="D29" s="52">
        <v>510</v>
      </c>
      <c r="E29" s="52"/>
      <c r="F29" s="152"/>
      <c r="G29" s="33" t="s">
        <v>11</v>
      </c>
      <c r="H29" s="284"/>
      <c r="I29" s="47"/>
    </row>
    <row r="30" spans="1:9" ht="15" customHeight="1" thickBot="1">
      <c r="A30" s="33"/>
      <c r="B30" s="33" t="s">
        <v>30</v>
      </c>
      <c r="C30" s="149">
        <v>194</v>
      </c>
      <c r="D30" s="56">
        <v>194</v>
      </c>
      <c r="E30" s="56"/>
      <c r="F30" s="153"/>
      <c r="G30" s="33" t="s">
        <v>11</v>
      </c>
      <c r="H30" s="285"/>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SUM(D37:E37)</f>
        <v>0</v>
      </c>
      <c r="D37" s="85"/>
      <c r="E37" s="86"/>
      <c r="F37" s="74" t="s">
        <v>11</v>
      </c>
      <c r="G37" s="87"/>
      <c r="H37" s="88"/>
      <c r="I37" s="76"/>
    </row>
    <row r="38" spans="1:9" ht="15" customHeight="1">
      <c r="A38" s="89" t="s">
        <v>39</v>
      </c>
      <c r="B38" s="78"/>
      <c r="C38" s="84">
        <f>SUM(D38:E38)</f>
        <v>0</v>
      </c>
      <c r="D38" s="85"/>
      <c r="E38" s="86"/>
      <c r="F38" s="74" t="s">
        <v>11</v>
      </c>
      <c r="G38" s="87"/>
      <c r="H38" s="88"/>
      <c r="I38" s="76"/>
    </row>
    <row r="39" spans="1:9" ht="15" customHeight="1">
      <c r="A39" s="83" t="s">
        <v>41</v>
      </c>
      <c r="B39" s="78"/>
      <c r="C39" s="84">
        <v>1</v>
      </c>
      <c r="D39" s="85">
        <v>1</v>
      </c>
      <c r="E39" s="86"/>
      <c r="F39" s="74" t="s">
        <v>11</v>
      </c>
      <c r="G39" s="87" t="s">
        <v>198</v>
      </c>
      <c r="H39" s="88"/>
      <c r="I39" s="76"/>
    </row>
    <row r="40" spans="1:9" ht="15" customHeight="1">
      <c r="A40" s="89" t="s">
        <v>43</v>
      </c>
      <c r="B40" s="78"/>
      <c r="C40" s="84">
        <v>2</v>
      </c>
      <c r="D40" s="85">
        <v>2</v>
      </c>
      <c r="E40" s="86"/>
      <c r="F40" s="74" t="s">
        <v>11</v>
      </c>
      <c r="G40" s="87" t="s">
        <v>199</v>
      </c>
      <c r="H40" s="88"/>
      <c r="I40" s="76"/>
    </row>
    <row r="41" spans="1:9" ht="15" customHeight="1">
      <c r="A41" s="89" t="s">
        <v>45</v>
      </c>
      <c r="B41" s="78"/>
      <c r="C41" s="84">
        <v>2</v>
      </c>
      <c r="D41" s="85">
        <v>2</v>
      </c>
      <c r="E41" s="86"/>
      <c r="F41" s="74" t="s">
        <v>11</v>
      </c>
      <c r="G41" s="91" t="s">
        <v>200</v>
      </c>
      <c r="H41" s="85"/>
      <c r="I41" s="76"/>
    </row>
    <row r="42" spans="1:9" ht="15" customHeight="1">
      <c r="A42" s="89" t="s">
        <v>46</v>
      </c>
      <c r="B42" s="78"/>
      <c r="C42" s="84">
        <v>2</v>
      </c>
      <c r="D42" s="85">
        <v>1</v>
      </c>
      <c r="E42" s="86">
        <v>1</v>
      </c>
      <c r="F42" s="74" t="s">
        <v>11</v>
      </c>
      <c r="G42" s="91" t="s">
        <v>201</v>
      </c>
      <c r="H42" s="85"/>
      <c r="I42" s="76"/>
    </row>
    <row r="43" spans="1:9" ht="15" customHeight="1">
      <c r="A43" s="89" t="s">
        <v>48</v>
      </c>
      <c r="B43" s="78"/>
      <c r="C43" s="84">
        <v>3</v>
      </c>
      <c r="D43" s="85">
        <v>2</v>
      </c>
      <c r="E43" s="86">
        <v>1</v>
      </c>
      <c r="F43" s="74" t="s">
        <v>11</v>
      </c>
      <c r="G43" s="87" t="s">
        <v>202</v>
      </c>
      <c r="H43" s="88"/>
      <c r="I43" s="76"/>
    </row>
    <row r="44" spans="1:9" ht="15" customHeight="1">
      <c r="A44" s="89" t="s">
        <v>50</v>
      </c>
      <c r="B44" s="78"/>
      <c r="C44" s="84">
        <v>1</v>
      </c>
      <c r="D44" s="85">
        <v>1</v>
      </c>
      <c r="E44" s="86"/>
      <c r="F44" s="74" t="s">
        <v>11</v>
      </c>
      <c r="G44" s="87" t="s">
        <v>203</v>
      </c>
      <c r="H44" s="88"/>
      <c r="I44" s="76"/>
    </row>
    <row r="45" spans="1:9" ht="15" customHeight="1" thickBot="1">
      <c r="A45" s="89" t="s">
        <v>51</v>
      </c>
      <c r="B45" s="78"/>
      <c r="C45" s="93">
        <v>2</v>
      </c>
      <c r="D45" s="213">
        <v>2</v>
      </c>
      <c r="E45" s="95"/>
      <c r="F45" s="74" t="s">
        <v>11</v>
      </c>
      <c r="G45" s="91" t="s">
        <v>204</v>
      </c>
      <c r="H45" s="85"/>
      <c r="I45" s="76"/>
    </row>
    <row r="46" spans="1:9" ht="15" customHeight="1" thickBot="1">
      <c r="A46" s="89" t="s">
        <v>53</v>
      </c>
      <c r="B46" s="98"/>
      <c r="C46" s="93">
        <f>SUM(D46:E46)</f>
        <v>0</v>
      </c>
      <c r="D46" s="194">
        <v>0</v>
      </c>
      <c r="E46" s="100"/>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107"/>
    </row>
    <row r="52" spans="1:9" ht="15" customHeight="1">
      <c r="A52" s="83" t="s">
        <v>64</v>
      </c>
      <c r="B52" s="102"/>
      <c r="C52" s="165">
        <f>SUM(D52:G52)</f>
        <v>44</v>
      </c>
      <c r="D52" s="214">
        <v>3</v>
      </c>
      <c r="E52" s="215">
        <v>3</v>
      </c>
      <c r="F52" s="214">
        <v>13</v>
      </c>
      <c r="G52" s="216">
        <v>25</v>
      </c>
      <c r="H52" s="74" t="s">
        <v>11</v>
      </c>
      <c r="I52" s="112"/>
    </row>
    <row r="53" spans="1:9" ht="15" customHeight="1">
      <c r="A53" s="89" t="s">
        <v>65</v>
      </c>
      <c r="B53" s="102"/>
      <c r="C53" s="169">
        <f>SUM(D53:G53)</f>
        <v>10</v>
      </c>
      <c r="D53" s="217"/>
      <c r="E53" s="218"/>
      <c r="F53" s="217">
        <v>1</v>
      </c>
      <c r="G53" s="219">
        <v>9</v>
      </c>
      <c r="H53" s="74" t="s">
        <v>11</v>
      </c>
      <c r="I53" s="112"/>
    </row>
    <row r="54" spans="1:9" ht="15" customHeight="1">
      <c r="A54" s="83" t="s">
        <v>66</v>
      </c>
      <c r="B54" s="102"/>
      <c r="C54" s="169">
        <f>SUM(D54:G54)</f>
        <v>7</v>
      </c>
      <c r="D54" s="217">
        <v>1</v>
      </c>
      <c r="E54" s="218"/>
      <c r="F54" s="217">
        <v>2</v>
      </c>
      <c r="G54" s="219">
        <v>4</v>
      </c>
      <c r="H54" s="74" t="s">
        <v>11</v>
      </c>
      <c r="I54" s="112"/>
    </row>
    <row r="55" spans="1:9" ht="15" customHeight="1" thickBot="1">
      <c r="A55" s="89"/>
      <c r="B55" s="102"/>
      <c r="C55" s="130"/>
      <c r="D55" s="131"/>
      <c r="E55" s="131"/>
      <c r="F55" s="131"/>
      <c r="G55" s="131"/>
      <c r="H55" s="120"/>
      <c r="I55" s="112"/>
    </row>
    <row r="56" spans="1:9" ht="15" customHeight="1" thickBot="1">
      <c r="A56" s="89" t="s">
        <v>67</v>
      </c>
      <c r="B56" s="102"/>
      <c r="C56" s="174">
        <f>SUM(D56:G56)</f>
        <v>7</v>
      </c>
      <c r="D56" s="220"/>
      <c r="E56" s="221"/>
      <c r="F56" s="220"/>
      <c r="G56" s="222">
        <v>7</v>
      </c>
      <c r="H56" s="74" t="s">
        <v>11</v>
      </c>
      <c r="I56" s="112"/>
    </row>
    <row r="57" spans="1:9" ht="15" customHeight="1" thickBot="1">
      <c r="A57" s="89"/>
      <c r="B57" s="102"/>
      <c r="C57" s="130"/>
      <c r="D57" s="131"/>
      <c r="E57" s="131"/>
      <c r="F57" s="131"/>
      <c r="G57" s="131"/>
      <c r="H57" s="120"/>
      <c r="I57" s="112"/>
    </row>
    <row r="58" spans="1:9" ht="15" customHeight="1">
      <c r="A58" s="89" t="s">
        <v>68</v>
      </c>
      <c r="B58" s="102"/>
      <c r="C58" s="165">
        <f>SUM(D58:G58)</f>
        <v>4</v>
      </c>
      <c r="D58" s="214"/>
      <c r="E58" s="215"/>
      <c r="F58" s="214">
        <v>2</v>
      </c>
      <c r="G58" s="216">
        <v>2</v>
      </c>
      <c r="H58" s="74" t="s">
        <v>11</v>
      </c>
      <c r="I58" s="125"/>
    </row>
    <row r="59" spans="1:9" ht="15" customHeight="1">
      <c r="A59" s="89" t="s">
        <v>69</v>
      </c>
      <c r="B59" s="102"/>
      <c r="C59" s="169">
        <f>SUM(D59:G59)</f>
        <v>8</v>
      </c>
      <c r="D59" s="217"/>
      <c r="E59" s="218"/>
      <c r="F59" s="217">
        <v>5</v>
      </c>
      <c r="G59" s="219">
        <v>3</v>
      </c>
      <c r="H59" s="74" t="s">
        <v>11</v>
      </c>
      <c r="I59" s="112"/>
    </row>
    <row r="60" spans="1:9" ht="15" customHeight="1" thickBot="1">
      <c r="A60" s="89" t="s">
        <v>70</v>
      </c>
      <c r="B60" s="102"/>
      <c r="C60" s="178">
        <f>SUM(D60:G60)</f>
        <v>30</v>
      </c>
      <c r="D60" s="223"/>
      <c r="E60" s="224"/>
      <c r="F60" s="223">
        <v>3</v>
      </c>
      <c r="G60" s="225">
        <v>27</v>
      </c>
      <c r="H60" s="74" t="s">
        <v>11</v>
      </c>
      <c r="I60" s="125"/>
    </row>
    <row r="61" spans="1:9" ht="15" customHeight="1">
      <c r="A61" s="89"/>
      <c r="B61" s="130"/>
      <c r="C61" s="131"/>
      <c r="D61" s="131"/>
      <c r="E61" s="102"/>
      <c r="F61" s="76"/>
      <c r="G61" s="76"/>
      <c r="H61" s="76"/>
      <c r="I61" s="76"/>
    </row>
    <row r="62" spans="1:9" ht="15" customHeight="1">
      <c r="A62" s="89" t="s">
        <v>71</v>
      </c>
      <c r="B62" s="130"/>
      <c r="C62" s="183">
        <v>6</v>
      </c>
      <c r="D62" s="74" t="s">
        <v>11</v>
      </c>
      <c r="E62" s="133"/>
      <c r="F62" s="76"/>
      <c r="G62" s="76"/>
      <c r="H62" s="76"/>
      <c r="I62" s="76"/>
    </row>
    <row r="63" spans="1:9" ht="15" customHeight="1">
      <c r="A63" s="89" t="s">
        <v>72</v>
      </c>
      <c r="B63" s="130"/>
      <c r="C63" s="183">
        <v>6</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84">
        <v>201</v>
      </c>
      <c r="G69" s="137" t="s">
        <v>11</v>
      </c>
      <c r="H69" s="546"/>
      <c r="I69" s="138"/>
    </row>
    <row r="70" spans="1:9" s="2" customFormat="1" ht="14.25" customHeight="1">
      <c r="A70" s="547" t="s">
        <v>77</v>
      </c>
      <c r="B70" s="547"/>
      <c r="C70" s="547"/>
      <c r="D70" s="547"/>
      <c r="E70" s="548"/>
      <c r="F70" s="208">
        <v>12</v>
      </c>
      <c r="G70" s="137" t="s">
        <v>11</v>
      </c>
      <c r="H70" s="546"/>
      <c r="I70" s="138"/>
    </row>
    <row r="71" spans="1:9" s="2" customFormat="1" ht="30.75" customHeight="1">
      <c r="A71" s="549"/>
      <c r="B71" s="550"/>
      <c r="C71" s="550"/>
      <c r="D71" s="550"/>
      <c r="E71" s="551"/>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6">
    <mergeCell ref="A33:G33"/>
    <mergeCell ref="A1:D1"/>
    <mergeCell ref="E1:F1"/>
    <mergeCell ref="D6:F6"/>
    <mergeCell ref="A13:G13"/>
    <mergeCell ref="D18:F18"/>
    <mergeCell ref="H68:H71"/>
    <mergeCell ref="A69:E69"/>
    <mergeCell ref="A70:E70"/>
    <mergeCell ref="A71:E71"/>
    <mergeCell ref="A50:A51"/>
    <mergeCell ref="C50:C51"/>
    <mergeCell ref="D50:E50"/>
    <mergeCell ref="F50:G50"/>
    <mergeCell ref="A67:G67"/>
    <mergeCell ref="A68:G68"/>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xl/worksheets/sheet14.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D16">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7.57421875" style="0" customWidth="1"/>
    <col min="7" max="7" width="12.00390625" style="0" customWidth="1"/>
    <col min="8" max="8" width="14.00390625" style="0" customWidth="1"/>
    <col min="9" max="9" width="57.140625" style="2" customWidth="1"/>
    <col min="10" max="21" width="9.140625" style="2" customWidth="1"/>
  </cols>
  <sheetData>
    <row r="1" spans="1:9" ht="18.75">
      <c r="A1" s="536" t="s">
        <v>205</v>
      </c>
      <c r="B1" s="536"/>
      <c r="C1" s="536"/>
      <c r="D1" s="536"/>
      <c r="E1" s="537" t="s">
        <v>206</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567" t="s">
        <v>207</v>
      </c>
      <c r="I6" s="606"/>
    </row>
    <row r="7" spans="1:9" ht="15" customHeight="1" thickBot="1">
      <c r="A7" s="7"/>
      <c r="B7" s="7"/>
      <c r="C7" s="13"/>
      <c r="D7" s="14" t="s">
        <v>6</v>
      </c>
      <c r="E7" s="14" t="s">
        <v>7</v>
      </c>
      <c r="F7" s="15" t="s">
        <v>8</v>
      </c>
      <c r="G7" s="7"/>
      <c r="H7" s="607"/>
      <c r="I7" s="608"/>
    </row>
    <row r="8" spans="1:9" ht="15" customHeight="1">
      <c r="A8" s="18" t="s">
        <v>9</v>
      </c>
      <c r="B8" s="7"/>
      <c r="C8" s="19"/>
      <c r="D8" s="20"/>
      <c r="E8" s="20"/>
      <c r="F8" s="21"/>
      <c r="G8" s="7"/>
      <c r="H8" s="607"/>
      <c r="I8" s="608"/>
    </row>
    <row r="9" spans="1:9" ht="15" customHeight="1">
      <c r="A9" s="7"/>
      <c r="B9" s="7" t="s">
        <v>10</v>
      </c>
      <c r="C9" s="22">
        <f>SUM(D9:F9)</f>
        <v>215</v>
      </c>
      <c r="D9" s="23">
        <v>65</v>
      </c>
      <c r="E9" s="23">
        <v>85</v>
      </c>
      <c r="F9" s="24">
        <v>65</v>
      </c>
      <c r="G9" s="7" t="s">
        <v>11</v>
      </c>
      <c r="H9" s="607"/>
      <c r="I9" s="608"/>
    </row>
    <row r="10" spans="1:9" ht="15" customHeight="1" thickBot="1">
      <c r="A10" s="7"/>
      <c r="B10" s="7" t="s">
        <v>12</v>
      </c>
      <c r="C10" s="22">
        <f>SUM(D10:F10)</f>
        <v>3784</v>
      </c>
      <c r="D10" s="25">
        <v>895</v>
      </c>
      <c r="E10" s="25">
        <v>1191</v>
      </c>
      <c r="F10" s="26">
        <v>1698</v>
      </c>
      <c r="G10" s="7" t="s">
        <v>11</v>
      </c>
      <c r="H10" s="607"/>
      <c r="I10" s="608"/>
    </row>
    <row r="11" spans="1:9" ht="15" customHeight="1" thickBot="1">
      <c r="A11" s="7"/>
      <c r="B11" s="7" t="s">
        <v>13</v>
      </c>
      <c r="C11" s="27">
        <v>3902</v>
      </c>
      <c r="D11" s="7" t="s">
        <v>11</v>
      </c>
      <c r="E11" s="7"/>
      <c r="F11" s="7"/>
      <c r="G11" s="7"/>
      <c r="H11" s="609"/>
      <c r="I11" s="610"/>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9090</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611" t="s">
        <v>208</v>
      </c>
      <c r="I18" s="606"/>
    </row>
    <row r="19" spans="1:9" ht="15" customHeight="1" thickBot="1">
      <c r="A19" s="42"/>
      <c r="B19" s="42"/>
      <c r="C19" s="43" t="s">
        <v>19</v>
      </c>
      <c r="D19" s="44" t="s">
        <v>20</v>
      </c>
      <c r="E19" s="44" t="s">
        <v>21</v>
      </c>
      <c r="F19" s="45" t="s">
        <v>22</v>
      </c>
      <c r="G19" s="34"/>
      <c r="H19" s="607"/>
      <c r="I19" s="608"/>
    </row>
    <row r="20" spans="1:9" ht="15" customHeight="1">
      <c r="A20" s="33" t="s">
        <v>23</v>
      </c>
      <c r="B20" s="33"/>
      <c r="C20" s="48"/>
      <c r="D20" s="31"/>
      <c r="E20" s="31"/>
      <c r="F20" s="49"/>
      <c r="G20" s="34"/>
      <c r="H20" s="607"/>
      <c r="I20" s="608"/>
    </row>
    <row r="21" spans="1:9" ht="15" customHeight="1">
      <c r="A21" s="33"/>
      <c r="B21" s="33" t="s">
        <v>24</v>
      </c>
      <c r="C21" s="148">
        <f>SUM(D21:F21)</f>
        <v>37</v>
      </c>
      <c r="D21" s="52">
        <v>37</v>
      </c>
      <c r="E21" s="52"/>
      <c r="F21" s="53"/>
      <c r="G21" s="33" t="s">
        <v>11</v>
      </c>
      <c r="H21" s="607"/>
      <c r="I21" s="608"/>
    </row>
    <row r="22" spans="1:9" ht="15" customHeight="1">
      <c r="A22" s="33"/>
      <c r="B22" s="33" t="s">
        <v>25</v>
      </c>
      <c r="C22" s="148">
        <f>SUM(D22:F22)</f>
        <v>2547</v>
      </c>
      <c r="D22" s="52">
        <v>1744</v>
      </c>
      <c r="E22" s="52">
        <v>803</v>
      </c>
      <c r="F22" s="53"/>
      <c r="G22" s="33" t="s">
        <v>11</v>
      </c>
      <c r="H22" s="607"/>
      <c r="I22" s="608"/>
    </row>
    <row r="23" spans="1:9" ht="15" customHeight="1">
      <c r="A23" s="33"/>
      <c r="B23" s="33" t="s">
        <v>26</v>
      </c>
      <c r="C23" s="148">
        <f>SUM(D23:F23)</f>
        <v>2618</v>
      </c>
      <c r="D23" s="52">
        <v>2618</v>
      </c>
      <c r="E23" s="52"/>
      <c r="F23" s="53"/>
      <c r="G23" s="33" t="s">
        <v>11</v>
      </c>
      <c r="H23" s="607"/>
      <c r="I23" s="608"/>
    </row>
    <row r="24" spans="1:9" ht="15" customHeight="1" thickBot="1">
      <c r="A24" s="33"/>
      <c r="B24" s="33" t="s">
        <v>27</v>
      </c>
      <c r="C24" s="149">
        <f>SUM(D24:F24)</f>
        <v>972</v>
      </c>
      <c r="D24" s="56">
        <v>972</v>
      </c>
      <c r="E24" s="56"/>
      <c r="F24" s="57"/>
      <c r="G24" s="33" t="s">
        <v>11</v>
      </c>
      <c r="H24" s="607"/>
      <c r="I24" s="608"/>
    </row>
    <row r="25" spans="1:9" ht="15" customHeight="1">
      <c r="A25" s="33"/>
      <c r="B25" s="33"/>
      <c r="C25" s="58"/>
      <c r="D25" s="58"/>
      <c r="E25" s="58"/>
      <c r="F25" s="58"/>
      <c r="G25" s="59"/>
      <c r="H25" s="607"/>
      <c r="I25" s="608"/>
    </row>
    <row r="26" spans="1:9" ht="15" customHeight="1" thickBot="1">
      <c r="A26" s="36"/>
      <c r="B26" s="33"/>
      <c r="C26" s="58"/>
      <c r="D26" s="58"/>
      <c r="E26" s="58"/>
      <c r="F26" s="58"/>
      <c r="G26" s="59"/>
      <c r="H26" s="607"/>
      <c r="I26" s="608"/>
    </row>
    <row r="27" spans="1:9" ht="15" customHeight="1">
      <c r="A27" s="33" t="s">
        <v>28</v>
      </c>
      <c r="B27" s="33" t="s">
        <v>10</v>
      </c>
      <c r="C27" s="150">
        <f>SUM(D27:F27)</f>
        <v>178</v>
      </c>
      <c r="D27" s="63">
        <v>178</v>
      </c>
      <c r="E27" s="63"/>
      <c r="F27" s="151"/>
      <c r="G27" s="33" t="s">
        <v>11</v>
      </c>
      <c r="H27" s="607"/>
      <c r="I27" s="608"/>
    </row>
    <row r="28" spans="1:9" ht="15" customHeight="1">
      <c r="A28" s="33" t="s">
        <v>29</v>
      </c>
      <c r="B28" s="33" t="s">
        <v>12</v>
      </c>
      <c r="C28" s="148">
        <f>SUM(D28:F28)</f>
        <v>1237</v>
      </c>
      <c r="D28" s="52">
        <v>1237</v>
      </c>
      <c r="E28" s="52"/>
      <c r="F28" s="152"/>
      <c r="G28" s="33" t="s">
        <v>11</v>
      </c>
      <c r="H28" s="607"/>
      <c r="I28" s="608"/>
    </row>
    <row r="29" spans="1:9" ht="15" customHeight="1">
      <c r="A29" s="33"/>
      <c r="B29" s="33" t="s">
        <v>13</v>
      </c>
      <c r="C29" s="148">
        <f>SUM(D29:F29)</f>
        <v>1284</v>
      </c>
      <c r="D29" s="52">
        <v>1284</v>
      </c>
      <c r="E29" s="52"/>
      <c r="F29" s="152"/>
      <c r="G29" s="33" t="s">
        <v>11</v>
      </c>
      <c r="H29" s="607"/>
      <c r="I29" s="608"/>
    </row>
    <row r="30" spans="1:9" ht="15" customHeight="1" thickBot="1">
      <c r="A30" s="33"/>
      <c r="B30" s="33" t="s">
        <v>30</v>
      </c>
      <c r="C30" s="149">
        <f>SUM(D30:F30)</f>
        <v>325</v>
      </c>
      <c r="D30" s="56">
        <v>325</v>
      </c>
      <c r="E30" s="56"/>
      <c r="F30" s="153"/>
      <c r="G30" s="33" t="s">
        <v>11</v>
      </c>
      <c r="H30" s="609"/>
      <c r="I30" s="610"/>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5">SUM(D37:E37)</f>
        <v>4</v>
      </c>
      <c r="D37" s="85">
        <v>4</v>
      </c>
      <c r="E37" s="86"/>
      <c r="F37" s="74" t="s">
        <v>11</v>
      </c>
      <c r="G37" s="87" t="s">
        <v>209</v>
      </c>
      <c r="H37" s="88"/>
      <c r="I37" s="76"/>
    </row>
    <row r="38" spans="1:9" ht="15" customHeight="1">
      <c r="A38" s="89" t="s">
        <v>39</v>
      </c>
      <c r="B38" s="78"/>
      <c r="C38" s="84">
        <f t="shared" si="0"/>
        <v>23</v>
      </c>
      <c r="D38" s="85">
        <v>20</v>
      </c>
      <c r="E38" s="86">
        <v>3</v>
      </c>
      <c r="F38" s="74" t="s">
        <v>11</v>
      </c>
      <c r="G38" s="87" t="s">
        <v>210</v>
      </c>
      <c r="H38" s="88"/>
      <c r="I38" s="76"/>
    </row>
    <row r="39" spans="1:9" ht="15" customHeight="1">
      <c r="A39" s="83" t="s">
        <v>41</v>
      </c>
      <c r="B39" s="78"/>
      <c r="C39" s="84">
        <f t="shared" si="0"/>
        <v>1</v>
      </c>
      <c r="D39" s="85"/>
      <c r="E39" s="86">
        <v>1</v>
      </c>
      <c r="F39" s="74" t="s">
        <v>11</v>
      </c>
      <c r="G39" s="211" t="s">
        <v>211</v>
      </c>
      <c r="H39" s="88"/>
      <c r="I39" s="76"/>
    </row>
    <row r="40" spans="1:9" ht="15" customHeight="1">
      <c r="A40" s="89" t="s">
        <v>43</v>
      </c>
      <c r="B40" s="78"/>
      <c r="C40" s="84">
        <f t="shared" si="0"/>
        <v>4</v>
      </c>
      <c r="D40" s="85">
        <v>3</v>
      </c>
      <c r="E40" s="86">
        <v>1</v>
      </c>
      <c r="F40" s="74" t="s">
        <v>11</v>
      </c>
      <c r="G40" s="87" t="s">
        <v>212</v>
      </c>
      <c r="H40" s="88"/>
      <c r="I40" s="76"/>
    </row>
    <row r="41" spans="1:9" ht="15" customHeight="1">
      <c r="A41" s="89" t="s">
        <v>45</v>
      </c>
      <c r="B41" s="78"/>
      <c r="C41" s="84">
        <f t="shared" si="0"/>
        <v>11</v>
      </c>
      <c r="D41" s="85">
        <v>5</v>
      </c>
      <c r="E41" s="86">
        <v>6</v>
      </c>
      <c r="F41" s="74" t="s">
        <v>11</v>
      </c>
      <c r="G41" s="212" t="s">
        <v>213</v>
      </c>
      <c r="H41" s="85"/>
      <c r="I41" s="76"/>
    </row>
    <row r="42" spans="1:9" ht="15" customHeight="1">
      <c r="A42" s="89" t="s">
        <v>46</v>
      </c>
      <c r="B42" s="78"/>
      <c r="C42" s="84">
        <f t="shared" si="0"/>
        <v>6</v>
      </c>
      <c r="D42" s="85">
        <v>4</v>
      </c>
      <c r="E42" s="86">
        <v>2</v>
      </c>
      <c r="F42" s="74" t="s">
        <v>11</v>
      </c>
      <c r="G42" s="91" t="s">
        <v>214</v>
      </c>
      <c r="H42" s="85"/>
      <c r="I42" s="76"/>
    </row>
    <row r="43" spans="1:9" ht="15" customHeight="1">
      <c r="A43" s="89" t="s">
        <v>48</v>
      </c>
      <c r="B43" s="78"/>
      <c r="C43" s="84">
        <f t="shared" si="0"/>
        <v>3</v>
      </c>
      <c r="D43" s="85">
        <v>3</v>
      </c>
      <c r="E43" s="86"/>
      <c r="F43" s="74" t="s">
        <v>11</v>
      </c>
      <c r="G43" s="87" t="s">
        <v>215</v>
      </c>
      <c r="H43" s="88"/>
      <c r="I43" s="76"/>
    </row>
    <row r="44" spans="1:9" ht="15" customHeight="1">
      <c r="A44" s="89" t="s">
        <v>50</v>
      </c>
      <c r="B44" s="78"/>
      <c r="C44" s="84">
        <f t="shared" si="0"/>
        <v>4</v>
      </c>
      <c r="D44" s="85">
        <v>3</v>
      </c>
      <c r="E44" s="86">
        <v>1</v>
      </c>
      <c r="F44" s="74" t="s">
        <v>11</v>
      </c>
      <c r="G44" s="87"/>
      <c r="H44" s="88"/>
      <c r="I44" s="76"/>
    </row>
    <row r="45" spans="1:9" ht="15" customHeight="1" thickBot="1">
      <c r="A45" s="89" t="s">
        <v>51</v>
      </c>
      <c r="B45" s="78"/>
      <c r="C45" s="93">
        <f t="shared" si="0"/>
        <v>5</v>
      </c>
      <c r="D45" s="213">
        <v>1</v>
      </c>
      <c r="E45" s="95">
        <v>4</v>
      </c>
      <c r="F45" s="74" t="s">
        <v>11</v>
      </c>
      <c r="G45" s="212" t="s">
        <v>216</v>
      </c>
      <c r="H45" s="85"/>
      <c r="I45" s="76"/>
    </row>
    <row r="46" spans="1:9" ht="15" customHeight="1" thickBot="1">
      <c r="A46" s="89" t="s">
        <v>53</v>
      </c>
      <c r="B46" s="98"/>
      <c r="C46" s="93">
        <f>SUM(D46:E46)</f>
        <v>0</v>
      </c>
      <c r="D46" s="194"/>
      <c r="E46" s="100"/>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54.75" thickBot="1">
      <c r="A51" s="552"/>
      <c r="B51" s="102"/>
      <c r="C51" s="554"/>
      <c r="D51" s="103" t="s">
        <v>62</v>
      </c>
      <c r="E51" s="104" t="s">
        <v>63</v>
      </c>
      <c r="F51" s="103" t="s">
        <v>62</v>
      </c>
      <c r="G51" s="105" t="s">
        <v>63</v>
      </c>
      <c r="H51" s="106"/>
      <c r="I51" s="107" t="s">
        <v>217</v>
      </c>
    </row>
    <row r="52" spans="1:9" ht="15" customHeight="1">
      <c r="A52" s="83" t="s">
        <v>64</v>
      </c>
      <c r="B52" s="102"/>
      <c r="C52" s="165">
        <f>SUM(D52:G52)</f>
        <v>267</v>
      </c>
      <c r="D52" s="214">
        <v>24</v>
      </c>
      <c r="E52" s="215">
        <v>23</v>
      </c>
      <c r="F52" s="214">
        <v>35</v>
      </c>
      <c r="G52" s="216">
        <v>185</v>
      </c>
      <c r="H52" s="74" t="s">
        <v>11</v>
      </c>
      <c r="I52" s="112" t="s">
        <v>218</v>
      </c>
    </row>
    <row r="53" spans="1:9" ht="15" customHeight="1">
      <c r="A53" s="89" t="s">
        <v>65</v>
      </c>
      <c r="B53" s="102"/>
      <c r="C53" s="169">
        <f>SUM(D53:G53)</f>
        <v>469</v>
      </c>
      <c r="D53" s="217">
        <v>9</v>
      </c>
      <c r="E53" s="218">
        <v>11</v>
      </c>
      <c r="F53" s="217">
        <v>3</v>
      </c>
      <c r="G53" s="219">
        <v>446</v>
      </c>
      <c r="H53" s="74" t="s">
        <v>11</v>
      </c>
      <c r="I53" s="112" t="s">
        <v>219</v>
      </c>
    </row>
    <row r="54" spans="1:9" ht="15" customHeight="1">
      <c r="A54" s="83" t="s">
        <v>66</v>
      </c>
      <c r="B54" s="102"/>
      <c r="C54" s="169">
        <f>SUM(D54:G54)</f>
        <v>40</v>
      </c>
      <c r="D54" s="217">
        <v>6</v>
      </c>
      <c r="E54" s="218">
        <v>4</v>
      </c>
      <c r="F54" s="217">
        <v>8</v>
      </c>
      <c r="G54" s="219">
        <v>22</v>
      </c>
      <c r="H54" s="74" t="s">
        <v>11</v>
      </c>
      <c r="I54" s="112" t="s">
        <v>220</v>
      </c>
    </row>
    <row r="55" spans="1:9" ht="15" customHeight="1" thickBot="1">
      <c r="A55" s="89"/>
      <c r="B55" s="102"/>
      <c r="C55" s="130"/>
      <c r="D55" s="131"/>
      <c r="E55" s="131"/>
      <c r="F55" s="131"/>
      <c r="G55" s="131"/>
      <c r="H55" s="120"/>
      <c r="I55" s="112" t="s">
        <v>221</v>
      </c>
    </row>
    <row r="56" spans="1:9" ht="15" customHeight="1" thickBot="1">
      <c r="A56" s="89" t="s">
        <v>67</v>
      </c>
      <c r="B56" s="102"/>
      <c r="C56" s="174">
        <f>SUM(D56:G56)</f>
        <v>159</v>
      </c>
      <c r="D56" s="220">
        <v>14</v>
      </c>
      <c r="E56" s="221">
        <v>6</v>
      </c>
      <c r="F56" s="220">
        <v>3</v>
      </c>
      <c r="G56" s="222">
        <v>136</v>
      </c>
      <c r="H56" s="74" t="s">
        <v>11</v>
      </c>
      <c r="I56" s="112" t="s">
        <v>222</v>
      </c>
    </row>
    <row r="57" spans="1:9" ht="15" customHeight="1" thickBot="1">
      <c r="A57" s="89"/>
      <c r="B57" s="102"/>
      <c r="C57" s="130"/>
      <c r="D57" s="131"/>
      <c r="E57" s="131"/>
      <c r="F57" s="131"/>
      <c r="G57" s="131"/>
      <c r="H57" s="120"/>
      <c r="I57" s="112" t="s">
        <v>223</v>
      </c>
    </row>
    <row r="58" spans="1:9" ht="15" customHeight="1">
      <c r="A58" s="89" t="s">
        <v>68</v>
      </c>
      <c r="B58" s="102"/>
      <c r="C58" s="165">
        <f>SUM(D58:G58)</f>
        <v>160</v>
      </c>
      <c r="D58" s="214">
        <v>10</v>
      </c>
      <c r="E58" s="215">
        <v>7</v>
      </c>
      <c r="F58" s="214">
        <v>7</v>
      </c>
      <c r="G58" s="216">
        <v>136</v>
      </c>
      <c r="H58" s="74" t="s">
        <v>11</v>
      </c>
      <c r="I58" s="125" t="s">
        <v>224</v>
      </c>
    </row>
    <row r="59" spans="1:9" ht="15" customHeight="1">
      <c r="A59" s="89" t="s">
        <v>69</v>
      </c>
      <c r="B59" s="102"/>
      <c r="C59" s="169">
        <f>SUM(D59:G59)</f>
        <v>27</v>
      </c>
      <c r="D59" s="217">
        <v>4</v>
      </c>
      <c r="E59" s="218">
        <v>3</v>
      </c>
      <c r="F59" s="217">
        <v>2</v>
      </c>
      <c r="G59" s="219">
        <v>18</v>
      </c>
      <c r="H59" s="74" t="s">
        <v>11</v>
      </c>
      <c r="I59" s="112" t="s">
        <v>225</v>
      </c>
    </row>
    <row r="60" spans="1:9" ht="15" customHeight="1" thickBot="1">
      <c r="A60" s="89" t="s">
        <v>70</v>
      </c>
      <c r="B60" s="102"/>
      <c r="C60" s="178">
        <f>SUM(D60:G60)</f>
        <v>515</v>
      </c>
      <c r="D60" s="223">
        <v>7</v>
      </c>
      <c r="E60" s="224">
        <v>10</v>
      </c>
      <c r="F60" s="223">
        <v>5</v>
      </c>
      <c r="G60" s="225">
        <v>493</v>
      </c>
      <c r="H60" s="74" t="s">
        <v>11</v>
      </c>
      <c r="I60" s="101" t="s">
        <v>226</v>
      </c>
    </row>
    <row r="61" spans="1:9" ht="15" customHeight="1">
      <c r="A61" s="89"/>
      <c r="B61" s="130"/>
      <c r="C61" s="131"/>
      <c r="D61" s="131"/>
      <c r="E61" s="131"/>
      <c r="F61" s="131"/>
      <c r="G61" s="131"/>
      <c r="H61" s="76"/>
      <c r="I61" s="120" t="s">
        <v>227</v>
      </c>
    </row>
    <row r="62" spans="1:9" ht="15" customHeight="1">
      <c r="A62" s="89" t="s">
        <v>71</v>
      </c>
      <c r="B62" s="130"/>
      <c r="C62" s="183">
        <v>29</v>
      </c>
      <c r="D62" s="74" t="s">
        <v>11</v>
      </c>
      <c r="E62" s="133"/>
      <c r="F62" s="76"/>
      <c r="G62" s="76"/>
      <c r="H62" s="76"/>
      <c r="I62" s="76" t="s">
        <v>228</v>
      </c>
    </row>
    <row r="63" spans="1:9" ht="15" customHeight="1">
      <c r="A63" s="89" t="s">
        <v>72</v>
      </c>
      <c r="B63" s="130"/>
      <c r="C63" s="183">
        <v>49</v>
      </c>
      <c r="D63" s="74" t="s">
        <v>11</v>
      </c>
      <c r="E63" s="133"/>
      <c r="F63" s="76"/>
      <c r="G63" s="76"/>
      <c r="H63" s="76"/>
      <c r="I63" s="120" t="s">
        <v>229</v>
      </c>
    </row>
    <row r="64" spans="1:9" ht="15" customHeight="1">
      <c r="A64" s="89"/>
      <c r="B64" s="130"/>
      <c r="C64" s="133"/>
      <c r="D64" s="74"/>
      <c r="E64" s="133"/>
      <c r="F64" s="76"/>
      <c r="G64" s="76"/>
      <c r="H64" s="76"/>
      <c r="I64" s="286" t="s">
        <v>230</v>
      </c>
    </row>
    <row r="65" spans="1:9" ht="12.75">
      <c r="A65" s="1"/>
      <c r="B65" s="1"/>
      <c r="C65" s="1"/>
      <c r="D65" s="1"/>
      <c r="E65" s="1"/>
      <c r="F65" s="1"/>
      <c r="G65" s="1"/>
      <c r="H65" s="1"/>
      <c r="I65" s="76" t="s">
        <v>216</v>
      </c>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t="s">
        <v>231</v>
      </c>
      <c r="I68" s="135"/>
    </row>
    <row r="69" spans="1:9" s="2" customFormat="1" ht="15" customHeight="1">
      <c r="A69" s="547" t="s">
        <v>76</v>
      </c>
      <c r="B69" s="547"/>
      <c r="C69" s="547"/>
      <c r="D69" s="547"/>
      <c r="E69" s="548"/>
      <c r="F69" s="184">
        <v>260</v>
      </c>
      <c r="G69" s="137" t="s">
        <v>11</v>
      </c>
      <c r="H69" s="546"/>
      <c r="I69" s="138"/>
    </row>
    <row r="70" spans="1:9" s="2" customFormat="1" ht="14.25" customHeight="1">
      <c r="A70" s="547" t="s">
        <v>77</v>
      </c>
      <c r="B70" s="547"/>
      <c r="C70" s="547"/>
      <c r="D70" s="547"/>
      <c r="E70" s="548"/>
      <c r="F70" s="208">
        <v>30</v>
      </c>
      <c r="G70" s="137" t="s">
        <v>11</v>
      </c>
      <c r="H70" s="546"/>
      <c r="I70" s="138"/>
    </row>
    <row r="71" spans="1:9" s="2" customFormat="1" ht="30.75" customHeight="1">
      <c r="A71" s="549"/>
      <c r="B71" s="550"/>
      <c r="C71" s="550"/>
      <c r="D71" s="550"/>
      <c r="E71" s="551"/>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8">
    <mergeCell ref="C50:C51"/>
    <mergeCell ref="D50:E50"/>
    <mergeCell ref="F50:G50"/>
    <mergeCell ref="A68:G68"/>
    <mergeCell ref="H68:H71"/>
    <mergeCell ref="A69:E69"/>
    <mergeCell ref="A70:E70"/>
    <mergeCell ref="A71:E71"/>
    <mergeCell ref="A67:G67"/>
    <mergeCell ref="A1:D1"/>
    <mergeCell ref="E1:F1"/>
    <mergeCell ref="D6:F6"/>
    <mergeCell ref="H6:I11"/>
    <mergeCell ref="A13:G13"/>
    <mergeCell ref="D18:F18"/>
    <mergeCell ref="H18:I30"/>
    <mergeCell ref="A33:G33"/>
    <mergeCell ref="A50:A51"/>
  </mergeCells>
  <printOptions/>
  <pageMargins left="0.7874015748031497" right="0.7874015748031497" top="0.984251968503937" bottom="0.984251968503937" header="0.5118110236220472" footer="0.5118110236220472"/>
  <pageSetup horizontalDpi="600" verticalDpi="600" orientation="landscape" paperSize="9" scale="69" r:id="rId3"/>
  <headerFooter alignWithMargins="0">
    <oddHeader>&amp;L&amp;F&amp;R&amp;D</oddHeader>
    <oddFooter>&amp;R&amp;P(&amp;N)</oddFooter>
  </headerFooter>
  <rowBreaks count="1" manualBreakCount="1">
    <brk id="33" max="8" man="1"/>
  </rowBreaks>
  <legacyDrawing r:id="rId2"/>
</worksheet>
</file>

<file path=xl/worksheets/sheet15.xml><?xml version="1.0" encoding="utf-8"?>
<worksheet xmlns="http://schemas.openxmlformats.org/spreadsheetml/2006/main" xmlns:r="http://schemas.openxmlformats.org/officeDocument/2006/relationships">
  <dimension ref="A1:I78"/>
  <sheetViews>
    <sheetView zoomScalePageLayoutView="0" workbookViewId="0" topLeftCell="A1">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163.28125" style="2" customWidth="1"/>
    <col min="10" max="21" width="9.140625" style="2" customWidth="1"/>
  </cols>
  <sheetData>
    <row r="1" spans="1:9" ht="18.75">
      <c r="A1" s="536" t="s">
        <v>232</v>
      </c>
      <c r="B1" s="536"/>
      <c r="C1" s="536"/>
      <c r="D1" s="536"/>
      <c r="E1" s="612">
        <v>41695</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248" t="s">
        <v>233</v>
      </c>
      <c r="I6" s="12"/>
    </row>
    <row r="7" spans="1:9" ht="15" customHeight="1" thickBot="1">
      <c r="A7" s="7"/>
      <c r="B7" s="7"/>
      <c r="C7" s="13"/>
      <c r="D7" s="14" t="s">
        <v>6</v>
      </c>
      <c r="E7" s="14" t="s">
        <v>7</v>
      </c>
      <c r="F7" s="15" t="s">
        <v>8</v>
      </c>
      <c r="G7" s="7"/>
      <c r="H7" s="16"/>
      <c r="I7" s="17"/>
    </row>
    <row r="8" spans="1:9" ht="15" customHeight="1">
      <c r="A8" s="18" t="s">
        <v>9</v>
      </c>
      <c r="B8" s="7"/>
      <c r="C8" s="19"/>
      <c r="D8" s="20"/>
      <c r="E8" s="20"/>
      <c r="F8" s="21"/>
      <c r="G8" s="7"/>
      <c r="H8" s="16"/>
      <c r="I8" s="17"/>
    </row>
    <row r="9" spans="1:9" ht="15" customHeight="1">
      <c r="A9" s="7"/>
      <c r="B9" s="7" t="s">
        <v>10</v>
      </c>
      <c r="C9" s="22">
        <f>SUM(D9:F9)</f>
        <v>100</v>
      </c>
      <c r="D9" s="23">
        <v>30</v>
      </c>
      <c r="E9" s="23">
        <v>50</v>
      </c>
      <c r="F9" s="24">
        <v>20</v>
      </c>
      <c r="G9" s="7" t="s">
        <v>11</v>
      </c>
      <c r="H9" s="16"/>
      <c r="I9" s="17"/>
    </row>
    <row r="10" spans="1:9" ht="15" customHeight="1" thickBot="1">
      <c r="A10" s="7"/>
      <c r="B10" s="7" t="s">
        <v>12</v>
      </c>
      <c r="C10" s="22">
        <f>SUM(D10:F10)</f>
        <v>600</v>
      </c>
      <c r="D10" s="25">
        <v>250</v>
      </c>
      <c r="E10" s="25">
        <v>300</v>
      </c>
      <c r="F10" s="26">
        <v>50</v>
      </c>
      <c r="G10" s="7" t="s">
        <v>11</v>
      </c>
      <c r="H10" s="16"/>
      <c r="I10" s="17"/>
    </row>
    <row r="11" spans="1:9" ht="15" customHeight="1" thickBot="1">
      <c r="A11" s="7"/>
      <c r="B11" s="7" t="s">
        <v>13</v>
      </c>
      <c r="C11" s="27">
        <v>1500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3525</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147"/>
      <c r="I18" s="41"/>
    </row>
    <row r="19" spans="1:9" ht="15" customHeight="1" thickBot="1">
      <c r="A19" s="42"/>
      <c r="B19" s="42"/>
      <c r="C19" s="43" t="s">
        <v>19</v>
      </c>
      <c r="D19" s="44" t="s">
        <v>20</v>
      </c>
      <c r="E19" s="44" t="s">
        <v>21</v>
      </c>
      <c r="F19" s="45" t="s">
        <v>22</v>
      </c>
      <c r="G19" s="34"/>
      <c r="H19" s="46"/>
      <c r="I19" s="47"/>
    </row>
    <row r="20" spans="1:9" ht="15" customHeight="1">
      <c r="A20" s="33" t="s">
        <v>23</v>
      </c>
      <c r="B20" s="33"/>
      <c r="C20" s="48"/>
      <c r="D20" s="31"/>
      <c r="E20" s="31"/>
      <c r="F20" s="49"/>
      <c r="G20" s="34"/>
      <c r="H20" s="46"/>
      <c r="I20" s="47"/>
    </row>
    <row r="21" spans="1:9" ht="15" customHeight="1">
      <c r="A21" s="33"/>
      <c r="B21" s="33" t="s">
        <v>24</v>
      </c>
      <c r="C21" s="148">
        <f>SUM(D21:F21)</f>
        <v>17</v>
      </c>
      <c r="D21" s="52">
        <v>17</v>
      </c>
      <c r="E21" s="52"/>
      <c r="F21" s="53"/>
      <c r="G21" s="33" t="s">
        <v>11</v>
      </c>
      <c r="H21" s="46"/>
      <c r="I21" s="47"/>
    </row>
    <row r="22" spans="1:9" ht="15" customHeight="1">
      <c r="A22" s="33"/>
      <c r="B22" s="33" t="s">
        <v>25</v>
      </c>
      <c r="C22" s="148">
        <f>SUM(D22:F22)</f>
        <v>885</v>
      </c>
      <c r="D22" s="52">
        <v>885</v>
      </c>
      <c r="E22" s="52"/>
      <c r="F22" s="53"/>
      <c r="G22" s="33" t="s">
        <v>11</v>
      </c>
      <c r="H22" s="46"/>
      <c r="I22" s="47"/>
    </row>
    <row r="23" spans="1:9" ht="15" customHeight="1">
      <c r="A23" s="33"/>
      <c r="B23" s="33" t="s">
        <v>26</v>
      </c>
      <c r="C23" s="148">
        <f>SUM(D23:F23)</f>
        <v>1130</v>
      </c>
      <c r="D23" s="52">
        <v>1130</v>
      </c>
      <c r="E23" s="52"/>
      <c r="F23" s="53"/>
      <c r="G23" s="33" t="s">
        <v>11</v>
      </c>
      <c r="H23" s="46"/>
      <c r="I23" s="47"/>
    </row>
    <row r="24" spans="1:9" ht="15" customHeight="1" thickBot="1">
      <c r="A24" s="33"/>
      <c r="B24" s="33" t="s">
        <v>27</v>
      </c>
      <c r="C24" s="149">
        <f>SUM(D24:F24)</f>
        <v>328</v>
      </c>
      <c r="D24" s="56">
        <v>328</v>
      </c>
      <c r="E24" s="56"/>
      <c r="F24" s="57"/>
      <c r="G24" s="33" t="s">
        <v>11</v>
      </c>
      <c r="H24" s="46"/>
      <c r="I24" s="47"/>
    </row>
    <row r="25" spans="1:9" ht="15" customHeight="1">
      <c r="A25" s="33"/>
      <c r="B25" s="33"/>
      <c r="C25" s="58"/>
      <c r="D25" s="58"/>
      <c r="E25" s="58"/>
      <c r="F25" s="58"/>
      <c r="G25" s="59"/>
      <c r="H25" s="46"/>
      <c r="I25" s="47"/>
    </row>
    <row r="26" spans="1:9" ht="15" customHeight="1" thickBot="1">
      <c r="A26" s="36"/>
      <c r="B26" s="33"/>
      <c r="C26" s="58"/>
      <c r="D26" s="58"/>
      <c r="E26" s="58"/>
      <c r="F26" s="58"/>
      <c r="G26" s="59"/>
      <c r="H26" s="60"/>
      <c r="I26" s="47"/>
    </row>
    <row r="27" spans="1:9" ht="15" customHeight="1">
      <c r="A27" s="33" t="s">
        <v>28</v>
      </c>
      <c r="B27" s="33" t="s">
        <v>10</v>
      </c>
      <c r="C27" s="150">
        <f>SUM(D27:F27)</f>
        <v>61</v>
      </c>
      <c r="D27" s="63">
        <v>61</v>
      </c>
      <c r="E27" s="63"/>
      <c r="F27" s="151"/>
      <c r="G27" s="33" t="s">
        <v>11</v>
      </c>
      <c r="H27" s="46"/>
      <c r="I27" s="47"/>
    </row>
    <row r="28" spans="1:9" ht="15" customHeight="1">
      <c r="A28" s="33" t="s">
        <v>29</v>
      </c>
      <c r="B28" s="33" t="s">
        <v>12</v>
      </c>
      <c r="C28" s="148">
        <f>SUM(D28:F28)</f>
        <v>286</v>
      </c>
      <c r="D28" s="52">
        <v>286</v>
      </c>
      <c r="E28" s="52"/>
      <c r="F28" s="152"/>
      <c r="G28" s="33" t="s">
        <v>11</v>
      </c>
      <c r="H28" s="46"/>
      <c r="I28" s="47"/>
    </row>
    <row r="29" spans="1:9" ht="15" customHeight="1">
      <c r="A29" s="33"/>
      <c r="B29" s="33" t="s">
        <v>13</v>
      </c>
      <c r="C29" s="148">
        <f>SUM(D29:F29)</f>
        <v>522</v>
      </c>
      <c r="D29" s="52">
        <v>522</v>
      </c>
      <c r="E29" s="52"/>
      <c r="F29" s="152"/>
      <c r="G29" s="33" t="s">
        <v>11</v>
      </c>
      <c r="H29" s="46"/>
      <c r="I29" s="47"/>
    </row>
    <row r="30" spans="1:9" ht="15" customHeight="1" thickBot="1">
      <c r="A30" s="33"/>
      <c r="B30" s="33" t="s">
        <v>30</v>
      </c>
      <c r="C30" s="149">
        <f>SUM(D30:F30)</f>
        <v>220</v>
      </c>
      <c r="D30" s="56">
        <v>220</v>
      </c>
      <c r="E30" s="56"/>
      <c r="F30" s="153"/>
      <c r="G30" s="33" t="s">
        <v>11</v>
      </c>
      <c r="H30" s="67"/>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1</v>
      </c>
      <c r="D37" s="85">
        <v>1</v>
      </c>
      <c r="E37" s="86"/>
      <c r="F37" s="74" t="s">
        <v>11</v>
      </c>
      <c r="G37" s="87"/>
      <c r="H37" s="88"/>
      <c r="I37" s="76"/>
    </row>
    <row r="38" spans="1:9" ht="15" customHeight="1">
      <c r="A38" s="89" t="s">
        <v>39</v>
      </c>
      <c r="B38" s="78"/>
      <c r="C38" s="84">
        <f t="shared" si="0"/>
        <v>19</v>
      </c>
      <c r="D38" s="85">
        <v>19</v>
      </c>
      <c r="E38" s="86"/>
      <c r="F38" s="74" t="s">
        <v>11</v>
      </c>
      <c r="G38" s="87"/>
      <c r="H38" s="88"/>
      <c r="I38" s="76"/>
    </row>
    <row r="39" spans="1:9" ht="15" customHeight="1">
      <c r="A39" s="83" t="s">
        <v>41</v>
      </c>
      <c r="B39" s="78"/>
      <c r="C39" s="84">
        <f t="shared" si="0"/>
        <v>16</v>
      </c>
      <c r="D39" s="85">
        <v>16</v>
      </c>
      <c r="E39" s="86"/>
      <c r="F39" s="74" t="s">
        <v>11</v>
      </c>
      <c r="G39" s="87"/>
      <c r="H39" s="88"/>
      <c r="I39" s="76"/>
    </row>
    <row r="40" spans="1:9" ht="15" customHeight="1">
      <c r="A40" s="89" t="s">
        <v>43</v>
      </c>
      <c r="B40" s="78"/>
      <c r="C40" s="84">
        <f t="shared" si="0"/>
        <v>7</v>
      </c>
      <c r="D40" s="85">
        <v>7</v>
      </c>
      <c r="E40" s="86"/>
      <c r="F40" s="74" t="s">
        <v>11</v>
      </c>
      <c r="G40" s="87"/>
      <c r="H40" s="88"/>
      <c r="I40" s="76"/>
    </row>
    <row r="41" spans="1:9" ht="15" customHeight="1">
      <c r="A41" s="89" t="s">
        <v>45</v>
      </c>
      <c r="B41" s="78"/>
      <c r="C41" s="84">
        <f t="shared" si="0"/>
        <v>0</v>
      </c>
      <c r="D41" s="85"/>
      <c r="E41" s="86"/>
      <c r="F41" s="74" t="s">
        <v>11</v>
      </c>
      <c r="G41" s="91"/>
      <c r="H41" s="85"/>
      <c r="I41" s="76"/>
    </row>
    <row r="42" spans="1:9" ht="15" customHeight="1">
      <c r="A42" s="89" t="s">
        <v>46</v>
      </c>
      <c r="B42" s="78"/>
      <c r="C42" s="84">
        <f t="shared" si="0"/>
        <v>4</v>
      </c>
      <c r="D42" s="85">
        <v>4</v>
      </c>
      <c r="E42" s="86"/>
      <c r="F42" s="74" t="s">
        <v>11</v>
      </c>
      <c r="G42" s="91"/>
      <c r="H42" s="85"/>
      <c r="I42" s="76"/>
    </row>
    <row r="43" spans="1:9" ht="15" customHeight="1">
      <c r="A43" s="89" t="s">
        <v>48</v>
      </c>
      <c r="B43" s="78"/>
      <c r="C43" s="84">
        <f t="shared" si="0"/>
        <v>0</v>
      </c>
      <c r="D43" s="85"/>
      <c r="E43" s="86"/>
      <c r="F43" s="74" t="s">
        <v>11</v>
      </c>
      <c r="G43" s="87"/>
      <c r="H43" s="88"/>
      <c r="I43" s="76"/>
    </row>
    <row r="44" spans="1:9" ht="15" customHeight="1">
      <c r="A44" s="89" t="s">
        <v>50</v>
      </c>
      <c r="B44" s="78"/>
      <c r="C44" s="84">
        <f t="shared" si="0"/>
        <v>4</v>
      </c>
      <c r="D44" s="85">
        <v>4</v>
      </c>
      <c r="E44" s="86"/>
      <c r="F44" s="74" t="s">
        <v>11</v>
      </c>
      <c r="G44" s="87"/>
      <c r="H44" s="88"/>
      <c r="I44" s="76"/>
    </row>
    <row r="45" spans="1:9" ht="15" customHeight="1" thickBot="1">
      <c r="A45" s="89" t="s">
        <v>51</v>
      </c>
      <c r="B45" s="78"/>
      <c r="C45" s="93">
        <f t="shared" si="0"/>
        <v>0</v>
      </c>
      <c r="D45" s="213"/>
      <c r="E45" s="95"/>
      <c r="F45" s="74" t="s">
        <v>11</v>
      </c>
      <c r="G45" s="91"/>
      <c r="H45" s="85"/>
      <c r="I45" s="76"/>
    </row>
    <row r="46" spans="1:9" ht="15" customHeight="1" thickBot="1">
      <c r="A46" s="89" t="s">
        <v>53</v>
      </c>
      <c r="B46" s="98"/>
      <c r="C46" s="93">
        <f t="shared" si="0"/>
        <v>0</v>
      </c>
      <c r="D46" s="194"/>
      <c r="E46" s="100"/>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107"/>
    </row>
    <row r="52" spans="1:9" ht="15" customHeight="1">
      <c r="A52" s="83" t="s">
        <v>64</v>
      </c>
      <c r="B52" s="102"/>
      <c r="C52" s="165">
        <f>SUM(D52:G52)</f>
        <v>7</v>
      </c>
      <c r="D52" s="214">
        <v>2</v>
      </c>
      <c r="E52" s="215"/>
      <c r="F52" s="214">
        <v>3</v>
      </c>
      <c r="G52" s="216">
        <v>2</v>
      </c>
      <c r="H52" s="74" t="s">
        <v>11</v>
      </c>
      <c r="I52" s="112"/>
    </row>
    <row r="53" spans="1:9" ht="15" customHeight="1">
      <c r="A53" s="89" t="s">
        <v>65</v>
      </c>
      <c r="B53" s="102"/>
      <c r="C53" s="169">
        <f>SUM(D53:G53)</f>
        <v>0</v>
      </c>
      <c r="D53" s="217"/>
      <c r="E53" s="218"/>
      <c r="F53" s="217"/>
      <c r="G53" s="219"/>
      <c r="H53" s="74" t="s">
        <v>11</v>
      </c>
      <c r="I53" s="112"/>
    </row>
    <row r="54" spans="1:9" ht="15" customHeight="1">
      <c r="A54" s="83" t="s">
        <v>66</v>
      </c>
      <c r="B54" s="102"/>
      <c r="C54" s="169">
        <f>SUM(D54:G54)</f>
        <v>1</v>
      </c>
      <c r="D54" s="217"/>
      <c r="E54" s="218"/>
      <c r="F54" s="217">
        <v>1</v>
      </c>
      <c r="G54" s="219"/>
      <c r="H54" s="74" t="s">
        <v>11</v>
      </c>
      <c r="I54" s="112"/>
    </row>
    <row r="55" spans="1:9" ht="15" customHeight="1" thickBot="1">
      <c r="A55" s="89"/>
      <c r="B55" s="102"/>
      <c r="C55" s="130"/>
      <c r="D55" s="131"/>
      <c r="E55" s="131"/>
      <c r="F55" s="131"/>
      <c r="G55" s="131"/>
      <c r="H55" s="120"/>
      <c r="I55" s="112"/>
    </row>
    <row r="56" spans="1:9" ht="15" customHeight="1" thickBot="1">
      <c r="A56" s="89" t="s">
        <v>67</v>
      </c>
      <c r="B56" s="102"/>
      <c r="C56" s="174">
        <f>SUM(D56:G56)</f>
        <v>3</v>
      </c>
      <c r="D56" s="220"/>
      <c r="E56" s="221"/>
      <c r="F56" s="220">
        <v>2</v>
      </c>
      <c r="G56" s="222">
        <v>1</v>
      </c>
      <c r="H56" s="74" t="s">
        <v>11</v>
      </c>
      <c r="I56" s="112"/>
    </row>
    <row r="57" spans="1:9" ht="15" customHeight="1" thickBot="1">
      <c r="A57" s="89"/>
      <c r="B57" s="102"/>
      <c r="C57" s="130"/>
      <c r="D57" s="131"/>
      <c r="E57" s="131"/>
      <c r="F57" s="131"/>
      <c r="G57" s="131"/>
      <c r="H57" s="120"/>
      <c r="I57" s="112"/>
    </row>
    <row r="58" spans="1:9" ht="15" customHeight="1">
      <c r="A58" s="89" t="s">
        <v>68</v>
      </c>
      <c r="B58" s="102"/>
      <c r="C58" s="165">
        <f>SUM(D58:G58)</f>
        <v>0</v>
      </c>
      <c r="D58" s="214"/>
      <c r="E58" s="215"/>
      <c r="F58" s="214"/>
      <c r="G58" s="216"/>
      <c r="H58" s="74" t="s">
        <v>11</v>
      </c>
      <c r="I58" s="125"/>
    </row>
    <row r="59" spans="1:9" ht="15" customHeight="1">
      <c r="A59" s="89" t="s">
        <v>69</v>
      </c>
      <c r="B59" s="102"/>
      <c r="C59" s="169">
        <f>SUM(D59:G59)</f>
        <v>4</v>
      </c>
      <c r="D59" s="217"/>
      <c r="E59" s="218"/>
      <c r="F59" s="217"/>
      <c r="G59" s="219">
        <v>4</v>
      </c>
      <c r="H59" s="74" t="s">
        <v>11</v>
      </c>
      <c r="I59" s="112"/>
    </row>
    <row r="60" spans="1:9" ht="15" customHeight="1" thickBot="1">
      <c r="A60" s="89" t="s">
        <v>70</v>
      </c>
      <c r="B60" s="102"/>
      <c r="C60" s="178">
        <f>SUM(D60:G60)</f>
        <v>0</v>
      </c>
      <c r="D60" s="223"/>
      <c r="E60" s="224"/>
      <c r="F60" s="223"/>
      <c r="G60" s="225"/>
      <c r="H60" s="74" t="s">
        <v>11</v>
      </c>
      <c r="I60" s="125"/>
    </row>
    <row r="61" spans="1:9" ht="15" customHeight="1">
      <c r="A61" s="89"/>
      <c r="B61" s="130"/>
      <c r="C61" s="131"/>
      <c r="D61" s="131"/>
      <c r="E61" s="102"/>
      <c r="F61" s="76"/>
      <c r="G61" s="76"/>
      <c r="H61" s="76"/>
      <c r="I61" s="76"/>
    </row>
    <row r="62" spans="1:9" ht="15" customHeight="1">
      <c r="A62" s="89" t="s">
        <v>71</v>
      </c>
      <c r="B62" s="130"/>
      <c r="C62" s="183">
        <v>8</v>
      </c>
      <c r="D62" s="74" t="s">
        <v>11</v>
      </c>
      <c r="E62" s="133"/>
      <c r="F62" s="76"/>
      <c r="G62" s="76"/>
      <c r="H62" s="76"/>
      <c r="I62" s="76"/>
    </row>
    <row r="63" spans="1:9" ht="15" customHeight="1">
      <c r="A63" s="89" t="s">
        <v>72</v>
      </c>
      <c r="B63" s="130"/>
      <c r="C63" s="183">
        <v>16</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45" t="s">
        <v>234</v>
      </c>
      <c r="I68" s="135"/>
    </row>
    <row r="69" spans="1:9" s="2" customFormat="1" ht="15" customHeight="1">
      <c r="A69" s="547" t="s">
        <v>76</v>
      </c>
      <c r="B69" s="547"/>
      <c r="C69" s="547"/>
      <c r="D69" s="547"/>
      <c r="E69" s="548"/>
      <c r="F69" s="184">
        <v>80</v>
      </c>
      <c r="G69" s="137" t="s">
        <v>11</v>
      </c>
      <c r="H69" s="546"/>
      <c r="I69" s="138"/>
    </row>
    <row r="70" spans="1:9" s="2" customFormat="1" ht="14.25" customHeight="1">
      <c r="A70" s="547" t="s">
        <v>77</v>
      </c>
      <c r="B70" s="547"/>
      <c r="C70" s="547"/>
      <c r="D70" s="547"/>
      <c r="E70" s="548"/>
      <c r="F70" s="208">
        <v>5</v>
      </c>
      <c r="G70" s="137" t="s">
        <v>11</v>
      </c>
      <c r="H70" s="546"/>
      <c r="I70" s="138"/>
    </row>
    <row r="71" spans="1:9" s="2" customFormat="1" ht="30.75" customHeight="1">
      <c r="A71" s="549"/>
      <c r="B71" s="550"/>
      <c r="C71" s="550"/>
      <c r="D71" s="550"/>
      <c r="E71" s="551"/>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6">
    <mergeCell ref="H68:H71"/>
    <mergeCell ref="A69:E69"/>
    <mergeCell ref="A70:E70"/>
    <mergeCell ref="A71:E71"/>
    <mergeCell ref="A50:A51"/>
    <mergeCell ref="C50:C51"/>
    <mergeCell ref="D50:E50"/>
    <mergeCell ref="F50:G50"/>
    <mergeCell ref="A67:G67"/>
    <mergeCell ref="A68:G68"/>
    <mergeCell ref="A33:G33"/>
    <mergeCell ref="A1:D1"/>
    <mergeCell ref="E1:F1"/>
    <mergeCell ref="D6:F6"/>
    <mergeCell ref="A13:G13"/>
    <mergeCell ref="D18:F18"/>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xl/worksheets/sheet16.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1">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57.140625" style="2" customWidth="1"/>
    <col min="10" max="21" width="9.140625" style="2" customWidth="1"/>
  </cols>
  <sheetData>
    <row r="1" spans="1:9" ht="18.75">
      <c r="A1" s="536" t="s">
        <v>235</v>
      </c>
      <c r="B1" s="536"/>
      <c r="C1" s="536"/>
      <c r="D1" s="536"/>
      <c r="E1" s="537" t="s">
        <v>236</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144" t="s">
        <v>237</v>
      </c>
      <c r="I6" s="12"/>
    </row>
    <row r="7" spans="1:9" ht="15" customHeight="1" thickBot="1">
      <c r="A7" s="7"/>
      <c r="B7" s="7"/>
      <c r="C7" s="13"/>
      <c r="D7" s="14" t="s">
        <v>6</v>
      </c>
      <c r="E7" s="14" t="s">
        <v>7</v>
      </c>
      <c r="F7" s="15" t="s">
        <v>8</v>
      </c>
      <c r="G7" s="7"/>
      <c r="H7" s="16" t="s">
        <v>238</v>
      </c>
      <c r="I7" s="17"/>
    </row>
    <row r="8" spans="1:9" ht="15" customHeight="1">
      <c r="A8" s="18" t="s">
        <v>9</v>
      </c>
      <c r="B8" s="7"/>
      <c r="C8" s="19"/>
      <c r="D8" s="20"/>
      <c r="E8" s="20"/>
      <c r="F8" s="21"/>
      <c r="G8" s="7"/>
      <c r="H8" s="16" t="s">
        <v>239</v>
      </c>
      <c r="I8" s="17"/>
    </row>
    <row r="9" spans="1:9" ht="15" customHeight="1">
      <c r="A9" s="7"/>
      <c r="B9" s="7" t="s">
        <v>10</v>
      </c>
      <c r="C9" s="22">
        <v>45</v>
      </c>
      <c r="D9" s="23">
        <v>20</v>
      </c>
      <c r="E9" s="23">
        <v>15</v>
      </c>
      <c r="F9" s="24">
        <v>10</v>
      </c>
      <c r="G9" s="7" t="s">
        <v>11</v>
      </c>
      <c r="H9" s="16" t="s">
        <v>240</v>
      </c>
      <c r="I9" s="17"/>
    </row>
    <row r="10" spans="1:9" ht="15" customHeight="1" thickBot="1">
      <c r="A10" s="7"/>
      <c r="B10" s="7" t="s">
        <v>12</v>
      </c>
      <c r="C10" s="22">
        <v>640</v>
      </c>
      <c r="D10" s="25">
        <v>300</v>
      </c>
      <c r="E10" s="25">
        <v>220</v>
      </c>
      <c r="F10" s="26">
        <v>120</v>
      </c>
      <c r="G10" s="7" t="s">
        <v>11</v>
      </c>
      <c r="H10" s="16" t="s">
        <v>241</v>
      </c>
      <c r="I10" s="17"/>
    </row>
    <row r="11" spans="1:9" ht="15" customHeight="1" thickBot="1">
      <c r="A11" s="7"/>
      <c r="B11" s="7" t="s">
        <v>13</v>
      </c>
      <c r="C11" s="27">
        <v>570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f>SUM(C21:C30)</f>
        <v>4230</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613" t="s">
        <v>242</v>
      </c>
      <c r="I18" s="614"/>
    </row>
    <row r="19" spans="1:9" ht="15" customHeight="1" thickBot="1">
      <c r="A19" s="42"/>
      <c r="B19" s="42"/>
      <c r="C19" s="43" t="s">
        <v>19</v>
      </c>
      <c r="D19" s="44" t="s">
        <v>20</v>
      </c>
      <c r="E19" s="44" t="s">
        <v>21</v>
      </c>
      <c r="F19" s="45" t="s">
        <v>22</v>
      </c>
      <c r="G19" s="34"/>
      <c r="H19" s="580"/>
      <c r="I19" s="615"/>
    </row>
    <row r="20" spans="1:9" ht="15" customHeight="1">
      <c r="A20" s="33" t="s">
        <v>23</v>
      </c>
      <c r="B20" s="33"/>
      <c r="C20" s="48"/>
      <c r="D20" s="31"/>
      <c r="E20" s="31"/>
      <c r="F20" s="49"/>
      <c r="G20" s="34"/>
      <c r="H20" s="580"/>
      <c r="I20" s="615"/>
    </row>
    <row r="21" spans="1:9" ht="15" customHeight="1">
      <c r="A21" s="33"/>
      <c r="B21" s="33" t="s">
        <v>24</v>
      </c>
      <c r="C21" s="148">
        <f>SUM(D21:F21)</f>
        <v>213</v>
      </c>
      <c r="D21" s="52">
        <v>213</v>
      </c>
      <c r="E21" s="52"/>
      <c r="F21" s="53"/>
      <c r="G21" s="33" t="s">
        <v>11</v>
      </c>
      <c r="H21" s="580"/>
      <c r="I21" s="615"/>
    </row>
    <row r="22" spans="1:9" ht="15" customHeight="1">
      <c r="A22" s="33"/>
      <c r="B22" s="33" t="s">
        <v>25</v>
      </c>
      <c r="C22" s="148">
        <f>SUM(D22:F22)</f>
        <v>965</v>
      </c>
      <c r="D22" s="52">
        <v>819</v>
      </c>
      <c r="E22" s="52">
        <v>141</v>
      </c>
      <c r="F22" s="53">
        <v>5</v>
      </c>
      <c r="G22" s="33" t="s">
        <v>11</v>
      </c>
      <c r="H22" s="46"/>
      <c r="I22" s="47"/>
    </row>
    <row r="23" spans="1:9" ht="15" customHeight="1">
      <c r="A23" s="33"/>
      <c r="B23" s="33" t="s">
        <v>26</v>
      </c>
      <c r="C23" s="148">
        <f>SUM(D23:F23)</f>
        <v>1259</v>
      </c>
      <c r="D23" s="52">
        <v>1208</v>
      </c>
      <c r="E23" s="52"/>
      <c r="F23" s="53">
        <v>51</v>
      </c>
      <c r="G23" s="33" t="s">
        <v>11</v>
      </c>
      <c r="H23" s="46"/>
      <c r="I23" s="47"/>
    </row>
    <row r="24" spans="1:9" ht="15" customHeight="1" thickBot="1">
      <c r="A24" s="33"/>
      <c r="B24" s="33" t="s">
        <v>27</v>
      </c>
      <c r="C24" s="149">
        <f>SUM(D24:F24)</f>
        <v>418</v>
      </c>
      <c r="D24" s="56">
        <v>418</v>
      </c>
      <c r="E24" s="56"/>
      <c r="F24" s="57"/>
      <c r="G24" s="33" t="s">
        <v>11</v>
      </c>
      <c r="H24" s="46"/>
      <c r="I24" s="47"/>
    </row>
    <row r="25" spans="1:9" ht="15" customHeight="1">
      <c r="A25" s="33"/>
      <c r="B25" s="33"/>
      <c r="C25" s="58"/>
      <c r="D25" s="58"/>
      <c r="E25" s="58"/>
      <c r="F25" s="58"/>
      <c r="G25" s="189"/>
      <c r="H25" s="46"/>
      <c r="I25" s="47"/>
    </row>
    <row r="26" spans="1:9" ht="15" customHeight="1" thickBot="1">
      <c r="A26" s="36"/>
      <c r="B26" s="33"/>
      <c r="C26" s="58"/>
      <c r="D26" s="58"/>
      <c r="E26" s="58"/>
      <c r="F26" s="58"/>
      <c r="G26" s="189"/>
      <c r="H26" s="60"/>
      <c r="I26" s="47"/>
    </row>
    <row r="27" spans="1:9" ht="15" customHeight="1">
      <c r="A27" s="33" t="s">
        <v>28</v>
      </c>
      <c r="B27" s="33" t="s">
        <v>10</v>
      </c>
      <c r="C27" s="150">
        <f>SUM(D27:F27)</f>
        <v>43</v>
      </c>
      <c r="D27" s="63">
        <v>42</v>
      </c>
      <c r="E27" s="63"/>
      <c r="F27" s="151">
        <v>1</v>
      </c>
      <c r="G27" s="33" t="s">
        <v>11</v>
      </c>
      <c r="H27" s="46"/>
      <c r="I27" s="47"/>
    </row>
    <row r="28" spans="1:9" ht="15" customHeight="1">
      <c r="A28" s="33" t="s">
        <v>29</v>
      </c>
      <c r="B28" s="33" t="s">
        <v>12</v>
      </c>
      <c r="C28" s="148">
        <f>SUM(D28:F28)</f>
        <v>637</v>
      </c>
      <c r="D28" s="52">
        <v>631</v>
      </c>
      <c r="E28" s="52"/>
      <c r="F28" s="152">
        <v>6</v>
      </c>
      <c r="G28" s="33" t="s">
        <v>11</v>
      </c>
      <c r="H28" s="46"/>
      <c r="I28" s="47"/>
    </row>
    <row r="29" spans="1:9" ht="15" customHeight="1">
      <c r="A29" s="33"/>
      <c r="B29" s="33" t="s">
        <v>13</v>
      </c>
      <c r="C29" s="148">
        <f>SUM(D29:F29)</f>
        <v>569</v>
      </c>
      <c r="D29" s="52">
        <v>550</v>
      </c>
      <c r="E29" s="52"/>
      <c r="F29" s="152">
        <v>19</v>
      </c>
      <c r="G29" s="33" t="s">
        <v>11</v>
      </c>
      <c r="H29" s="46"/>
      <c r="I29" s="47"/>
    </row>
    <row r="30" spans="1:9" ht="15" customHeight="1" thickBot="1">
      <c r="A30" s="33"/>
      <c r="B30" s="33" t="s">
        <v>30</v>
      </c>
      <c r="C30" s="149">
        <f>SUM(D30:F30)</f>
        <v>126</v>
      </c>
      <c r="D30" s="56">
        <f>200-76</f>
        <v>124</v>
      </c>
      <c r="E30" s="56"/>
      <c r="F30" s="153">
        <v>2</v>
      </c>
      <c r="G30" s="33" t="s">
        <v>11</v>
      </c>
      <c r="H30" s="67"/>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2</v>
      </c>
      <c r="D37" s="85">
        <v>2</v>
      </c>
      <c r="E37" s="86"/>
      <c r="F37" s="74" t="s">
        <v>11</v>
      </c>
      <c r="G37" s="87" t="s">
        <v>243</v>
      </c>
      <c r="H37" s="88"/>
      <c r="I37" s="76"/>
    </row>
    <row r="38" spans="1:9" ht="15" customHeight="1">
      <c r="A38" s="89" t="s">
        <v>39</v>
      </c>
      <c r="B38" s="78"/>
      <c r="C38" s="84">
        <f t="shared" si="0"/>
        <v>15</v>
      </c>
      <c r="D38" s="85">
        <v>15</v>
      </c>
      <c r="E38" s="86"/>
      <c r="F38" s="74" t="s">
        <v>11</v>
      </c>
      <c r="G38" s="87"/>
      <c r="H38" s="88"/>
      <c r="I38" s="76"/>
    </row>
    <row r="39" spans="1:9" ht="15" customHeight="1">
      <c r="A39" s="83" t="s">
        <v>41</v>
      </c>
      <c r="B39" s="78"/>
      <c r="C39" s="84">
        <f t="shared" si="0"/>
        <v>11</v>
      </c>
      <c r="D39" s="85">
        <v>11</v>
      </c>
      <c r="E39" s="86"/>
      <c r="F39" s="74" t="s">
        <v>11</v>
      </c>
      <c r="G39" s="87"/>
      <c r="H39" s="88"/>
      <c r="I39" s="76"/>
    </row>
    <row r="40" spans="1:9" ht="15" customHeight="1">
      <c r="A40" s="89" t="s">
        <v>43</v>
      </c>
      <c r="B40" s="78"/>
      <c r="C40" s="84">
        <f t="shared" si="0"/>
        <v>2</v>
      </c>
      <c r="D40" s="85">
        <v>2</v>
      </c>
      <c r="E40" s="86"/>
      <c r="F40" s="74" t="s">
        <v>11</v>
      </c>
      <c r="G40" s="87" t="s">
        <v>244</v>
      </c>
      <c r="H40" s="88"/>
      <c r="I40" s="76"/>
    </row>
    <row r="41" spans="1:9" ht="15" customHeight="1">
      <c r="A41" s="89" t="s">
        <v>45</v>
      </c>
      <c r="B41" s="78"/>
      <c r="C41" s="84">
        <f t="shared" si="0"/>
        <v>0</v>
      </c>
      <c r="D41" s="85">
        <v>0</v>
      </c>
      <c r="E41" s="86"/>
      <c r="F41" s="74" t="s">
        <v>11</v>
      </c>
      <c r="G41" s="91"/>
      <c r="H41" s="85"/>
      <c r="I41" s="76"/>
    </row>
    <row r="42" spans="1:9" ht="15" customHeight="1">
      <c r="A42" s="89" t="s">
        <v>46</v>
      </c>
      <c r="B42" s="78"/>
      <c r="C42" s="84">
        <f t="shared" si="0"/>
        <v>2</v>
      </c>
      <c r="D42" s="85">
        <v>2</v>
      </c>
      <c r="E42" s="86"/>
      <c r="F42" s="74" t="s">
        <v>11</v>
      </c>
      <c r="G42" s="91" t="s">
        <v>245</v>
      </c>
      <c r="H42" s="85"/>
      <c r="I42" s="76"/>
    </row>
    <row r="43" spans="1:9" ht="15" customHeight="1">
      <c r="A43" s="89" t="s">
        <v>48</v>
      </c>
      <c r="B43" s="78"/>
      <c r="C43" s="84">
        <f t="shared" si="0"/>
        <v>0</v>
      </c>
      <c r="D43" s="85">
        <v>0</v>
      </c>
      <c r="E43" s="86"/>
      <c r="F43" s="74" t="s">
        <v>11</v>
      </c>
      <c r="G43" s="87"/>
      <c r="H43" s="88"/>
      <c r="I43" s="76"/>
    </row>
    <row r="44" spans="1:9" ht="15" customHeight="1">
      <c r="A44" s="89" t="s">
        <v>50</v>
      </c>
      <c r="B44" s="78"/>
      <c r="C44" s="84">
        <f t="shared" si="0"/>
        <v>1</v>
      </c>
      <c r="D44" s="85">
        <v>1</v>
      </c>
      <c r="E44" s="86"/>
      <c r="F44" s="74" t="s">
        <v>11</v>
      </c>
      <c r="G44" s="87" t="s">
        <v>246</v>
      </c>
      <c r="H44" s="88"/>
      <c r="I44" s="76"/>
    </row>
    <row r="45" spans="1:9" ht="15" customHeight="1" thickBot="1">
      <c r="A45" s="89" t="s">
        <v>51</v>
      </c>
      <c r="B45" s="78"/>
      <c r="C45" s="93">
        <f t="shared" si="0"/>
        <v>0</v>
      </c>
      <c r="D45" s="213">
        <v>0</v>
      </c>
      <c r="E45" s="95"/>
      <c r="F45" s="74" t="s">
        <v>11</v>
      </c>
      <c r="G45" s="91"/>
      <c r="H45" s="85"/>
      <c r="I45" s="76"/>
    </row>
    <row r="46" spans="1:9" ht="15" customHeight="1" thickBot="1">
      <c r="A46" s="89" t="s">
        <v>53</v>
      </c>
      <c r="B46" s="98"/>
      <c r="C46" s="93">
        <f t="shared" si="0"/>
        <v>2</v>
      </c>
      <c r="D46" s="194">
        <v>2</v>
      </c>
      <c r="E46" s="100"/>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107"/>
    </row>
    <row r="52" spans="1:9" ht="15" customHeight="1">
      <c r="A52" s="83" t="s">
        <v>64</v>
      </c>
      <c r="B52" s="102"/>
      <c r="C52" s="165">
        <f>SUM(D52:G52)</f>
        <v>56</v>
      </c>
      <c r="D52" s="195">
        <v>5</v>
      </c>
      <c r="E52" s="196">
        <v>14</v>
      </c>
      <c r="F52" s="195">
        <v>4</v>
      </c>
      <c r="G52" s="197">
        <v>33</v>
      </c>
      <c r="H52" s="74" t="s">
        <v>11</v>
      </c>
      <c r="I52" s="112"/>
    </row>
    <row r="53" spans="1:9" ht="15" customHeight="1">
      <c r="A53" s="89" t="s">
        <v>65</v>
      </c>
      <c r="B53" s="102"/>
      <c r="C53" s="169">
        <f>SUM(D53:G53)</f>
        <v>34</v>
      </c>
      <c r="D53" s="198">
        <v>0</v>
      </c>
      <c r="E53" s="199">
        <v>8</v>
      </c>
      <c r="F53" s="198">
        <v>1</v>
      </c>
      <c r="G53" s="200">
        <v>25</v>
      </c>
      <c r="H53" s="74" t="s">
        <v>11</v>
      </c>
      <c r="I53" s="112"/>
    </row>
    <row r="54" spans="1:9" ht="15" customHeight="1">
      <c r="A54" s="83" t="s">
        <v>66</v>
      </c>
      <c r="B54" s="102"/>
      <c r="C54" s="169">
        <f>SUM(D54:G54)</f>
        <v>40</v>
      </c>
      <c r="D54" s="198">
        <v>2</v>
      </c>
      <c r="E54" s="199">
        <v>1</v>
      </c>
      <c r="F54" s="198">
        <v>3</v>
      </c>
      <c r="G54" s="200">
        <v>34</v>
      </c>
      <c r="H54" s="74" t="s">
        <v>11</v>
      </c>
      <c r="I54" s="112"/>
    </row>
    <row r="55" spans="1:9" ht="15" customHeight="1" thickBot="1">
      <c r="A55" s="89"/>
      <c r="B55" s="102"/>
      <c r="C55" s="130"/>
      <c r="D55" s="201"/>
      <c r="E55" s="201"/>
      <c r="F55" s="201"/>
      <c r="G55" s="201"/>
      <c r="H55" s="106"/>
      <c r="I55" s="112"/>
    </row>
    <row r="56" spans="1:9" ht="15" customHeight="1" thickBot="1">
      <c r="A56" s="89" t="s">
        <v>67</v>
      </c>
      <c r="B56" s="102"/>
      <c r="C56" s="174">
        <f>SUM(D56:G56)</f>
        <v>33</v>
      </c>
      <c r="D56" s="202">
        <v>1</v>
      </c>
      <c r="E56" s="203">
        <v>5</v>
      </c>
      <c r="F56" s="202">
        <v>1</v>
      </c>
      <c r="G56" s="204">
        <v>26</v>
      </c>
      <c r="H56" s="74" t="s">
        <v>11</v>
      </c>
      <c r="I56" s="112"/>
    </row>
    <row r="57" spans="1:9" ht="15" customHeight="1" thickBot="1">
      <c r="A57" s="89"/>
      <c r="B57" s="102"/>
      <c r="C57" s="130"/>
      <c r="D57" s="201"/>
      <c r="E57" s="201"/>
      <c r="F57" s="201"/>
      <c r="G57" s="201"/>
      <c r="H57" s="106"/>
      <c r="I57" s="112"/>
    </row>
    <row r="58" spans="1:9" ht="15" customHeight="1">
      <c r="A58" s="89" t="s">
        <v>68</v>
      </c>
      <c r="B58" s="102"/>
      <c r="C58" s="165">
        <f>SUM(D58:G58)</f>
        <v>13</v>
      </c>
      <c r="D58" s="195">
        <v>0</v>
      </c>
      <c r="E58" s="196">
        <v>0</v>
      </c>
      <c r="F58" s="195">
        <v>1</v>
      </c>
      <c r="G58" s="197">
        <v>12</v>
      </c>
      <c r="H58" s="74" t="s">
        <v>11</v>
      </c>
      <c r="I58" s="125"/>
    </row>
    <row r="59" spans="1:9" ht="15" customHeight="1">
      <c r="A59" s="89" t="s">
        <v>69</v>
      </c>
      <c r="B59" s="102"/>
      <c r="C59" s="169">
        <f>SUM(D59:G59)</f>
        <v>21</v>
      </c>
      <c r="D59" s="198">
        <v>2</v>
      </c>
      <c r="E59" s="199">
        <v>0</v>
      </c>
      <c r="F59" s="198">
        <v>0</v>
      </c>
      <c r="G59" s="200">
        <v>19</v>
      </c>
      <c r="H59" s="74" t="s">
        <v>11</v>
      </c>
      <c r="I59" s="112"/>
    </row>
    <row r="60" spans="1:9" ht="15" customHeight="1" thickBot="1">
      <c r="A60" s="89" t="s">
        <v>70</v>
      </c>
      <c r="B60" s="102"/>
      <c r="C60" s="178">
        <f>SUM(D60:G60)</f>
        <v>76</v>
      </c>
      <c r="D60" s="205">
        <v>4</v>
      </c>
      <c r="E60" s="206">
        <v>8</v>
      </c>
      <c r="F60" s="205">
        <v>0</v>
      </c>
      <c r="G60" s="207">
        <v>64</v>
      </c>
      <c r="H60" s="74" t="s">
        <v>11</v>
      </c>
      <c r="I60" s="125"/>
    </row>
    <row r="61" spans="1:9" ht="15" customHeight="1">
      <c r="A61" s="89"/>
      <c r="B61" s="130"/>
      <c r="C61" s="201"/>
      <c r="D61" s="201"/>
      <c r="E61" s="102"/>
      <c r="F61" s="76"/>
      <c r="G61" s="76"/>
      <c r="H61" s="76"/>
      <c r="I61" s="76"/>
    </row>
    <row r="62" spans="1:9" ht="15" customHeight="1">
      <c r="A62" s="89" t="s">
        <v>71</v>
      </c>
      <c r="B62" s="130"/>
      <c r="C62" s="183">
        <v>12</v>
      </c>
      <c r="D62" s="74" t="s">
        <v>11</v>
      </c>
      <c r="E62" s="133"/>
      <c r="F62" s="76"/>
      <c r="G62" s="76"/>
      <c r="H62" s="76"/>
      <c r="I62" s="76"/>
    </row>
    <row r="63" spans="1:9" ht="15" customHeight="1">
      <c r="A63" s="89" t="s">
        <v>72</v>
      </c>
      <c r="B63" s="130"/>
      <c r="C63" s="183">
        <v>12</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84">
        <v>39</v>
      </c>
      <c r="G69" s="137" t="s">
        <v>11</v>
      </c>
      <c r="H69" s="546"/>
      <c r="I69" s="138"/>
    </row>
    <row r="70" spans="1:9" s="2" customFormat="1" ht="14.25" customHeight="1">
      <c r="A70" s="547" t="s">
        <v>77</v>
      </c>
      <c r="B70" s="547"/>
      <c r="C70" s="547"/>
      <c r="D70" s="547"/>
      <c r="E70" s="548"/>
      <c r="F70" s="208">
        <v>10</v>
      </c>
      <c r="G70" s="137" t="s">
        <v>11</v>
      </c>
      <c r="H70" s="546"/>
      <c r="I70" s="138"/>
    </row>
    <row r="71" spans="1:9" s="2" customFormat="1" ht="30.75" customHeight="1">
      <c r="A71" s="549"/>
      <c r="B71" s="563"/>
      <c r="C71" s="563"/>
      <c r="D71" s="563"/>
      <c r="E71" s="564"/>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7">
    <mergeCell ref="D50:E50"/>
    <mergeCell ref="F50:G50"/>
    <mergeCell ref="A68:G68"/>
    <mergeCell ref="H68:H71"/>
    <mergeCell ref="A69:E69"/>
    <mergeCell ref="A70:E70"/>
    <mergeCell ref="A71:E71"/>
    <mergeCell ref="H18:I21"/>
    <mergeCell ref="A67:G67"/>
    <mergeCell ref="A1:D1"/>
    <mergeCell ref="E1:F1"/>
    <mergeCell ref="D6:F6"/>
    <mergeCell ref="A13:G13"/>
    <mergeCell ref="D18:F18"/>
    <mergeCell ref="A33:G33"/>
    <mergeCell ref="A50:A51"/>
    <mergeCell ref="C50:C51"/>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xl/worksheets/sheet17.xml><?xml version="1.0" encoding="utf-8"?>
<worksheet xmlns="http://schemas.openxmlformats.org/spreadsheetml/2006/main" xmlns:r="http://schemas.openxmlformats.org/officeDocument/2006/relationships">
  <dimension ref="A1:T78"/>
  <sheetViews>
    <sheetView zoomScaleSheetLayoutView="100" zoomScalePageLayoutView="70" workbookViewId="0" topLeftCell="A1">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1.140625" style="0" customWidth="1"/>
    <col min="9" max="9" width="39.8515625" style="2" customWidth="1"/>
    <col min="10" max="21" width="9.140625" style="2" customWidth="1"/>
  </cols>
  <sheetData>
    <row r="1" spans="1:9" ht="18.75">
      <c r="A1" s="536" t="s">
        <v>247</v>
      </c>
      <c r="B1" s="536"/>
      <c r="C1" s="536"/>
      <c r="D1" s="536"/>
      <c r="E1" s="537" t="s">
        <v>206</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c r="I5" s="8"/>
    </row>
    <row r="6" spans="1:9" ht="15" customHeight="1">
      <c r="A6" s="7"/>
      <c r="B6" s="7"/>
      <c r="C6" s="10" t="s">
        <v>4</v>
      </c>
      <c r="D6" s="538" t="s">
        <v>5</v>
      </c>
      <c r="E6" s="539"/>
      <c r="F6" s="540"/>
      <c r="G6" s="7"/>
      <c r="H6" s="619" t="s">
        <v>248</v>
      </c>
      <c r="I6" s="620"/>
    </row>
    <row r="7" spans="1:9" ht="15" customHeight="1" thickBot="1">
      <c r="A7" s="7"/>
      <c r="B7" s="7"/>
      <c r="C7" s="13"/>
      <c r="D7" s="14" t="s">
        <v>6</v>
      </c>
      <c r="E7" s="14" t="s">
        <v>7</v>
      </c>
      <c r="F7" s="287" t="s">
        <v>8</v>
      </c>
      <c r="G7" s="7"/>
      <c r="H7" s="621"/>
      <c r="I7" s="622"/>
    </row>
    <row r="8" spans="1:9" ht="15" customHeight="1">
      <c r="A8" s="18" t="s">
        <v>9</v>
      </c>
      <c r="B8" s="7"/>
      <c r="C8" s="19"/>
      <c r="D8" s="20"/>
      <c r="E8" s="20"/>
      <c r="F8" s="21"/>
      <c r="G8" s="7"/>
      <c r="H8" s="621"/>
      <c r="I8" s="622"/>
    </row>
    <row r="9" spans="1:9" ht="15" customHeight="1">
      <c r="A9" s="7"/>
      <c r="B9" s="7" t="s">
        <v>10</v>
      </c>
      <c r="C9" s="288">
        <v>50</v>
      </c>
      <c r="D9" s="289">
        <v>15</v>
      </c>
      <c r="E9" s="289">
        <v>15</v>
      </c>
      <c r="F9" s="290">
        <v>20</v>
      </c>
      <c r="G9" s="7" t="s">
        <v>11</v>
      </c>
      <c r="H9" s="621"/>
      <c r="I9" s="622"/>
    </row>
    <row r="10" spans="1:9" ht="15" customHeight="1" thickBot="1">
      <c r="A10" s="7"/>
      <c r="B10" s="7" t="s">
        <v>12</v>
      </c>
      <c r="C10" s="288">
        <v>300</v>
      </c>
      <c r="D10" s="291">
        <v>50</v>
      </c>
      <c r="E10" s="291">
        <v>50</v>
      </c>
      <c r="F10" s="292">
        <v>200</v>
      </c>
      <c r="G10" s="7" t="s">
        <v>11</v>
      </c>
      <c r="H10" s="621"/>
      <c r="I10" s="622"/>
    </row>
    <row r="11" spans="1:9" ht="15" customHeight="1" thickBot="1">
      <c r="A11" s="7"/>
      <c r="B11" s="7" t="s">
        <v>13</v>
      </c>
      <c r="C11" s="293">
        <v>1500</v>
      </c>
      <c r="D11" s="7" t="s">
        <v>11</v>
      </c>
      <c r="E11" s="7"/>
      <c r="F11" s="7"/>
      <c r="G11" s="7"/>
      <c r="H11" s="623"/>
      <c r="I11" s="624"/>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294">
        <v>2440</v>
      </c>
      <c r="D16" s="36" t="s">
        <v>11</v>
      </c>
      <c r="E16" s="33"/>
      <c r="F16" s="33"/>
      <c r="G16" s="33"/>
      <c r="H16" s="34" t="s">
        <v>249</v>
      </c>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147"/>
      <c r="I18" s="41"/>
    </row>
    <row r="19" spans="1:9" ht="15" customHeight="1" thickBot="1">
      <c r="A19" s="42"/>
      <c r="B19" s="42"/>
      <c r="C19" s="43" t="s">
        <v>19</v>
      </c>
      <c r="D19" s="44" t="s">
        <v>20</v>
      </c>
      <c r="E19" s="44" t="s">
        <v>21</v>
      </c>
      <c r="F19" s="45" t="s">
        <v>22</v>
      </c>
      <c r="G19" s="34"/>
      <c r="H19" s="46"/>
      <c r="I19" s="47"/>
    </row>
    <row r="20" spans="1:9" ht="15" customHeight="1">
      <c r="A20" s="33" t="s">
        <v>23</v>
      </c>
      <c r="B20" s="33"/>
      <c r="C20" s="295"/>
      <c r="D20" s="296"/>
      <c r="E20" s="296"/>
      <c r="F20" s="297"/>
      <c r="G20" s="34"/>
      <c r="H20" s="46"/>
      <c r="I20" s="47"/>
    </row>
    <row r="21" spans="1:9" ht="15" customHeight="1">
      <c r="A21" s="33"/>
      <c r="B21" s="33" t="s">
        <v>24</v>
      </c>
      <c r="C21" s="298">
        <f>SUM(D21:F21)</f>
        <v>178</v>
      </c>
      <c r="D21" s="299">
        <v>178</v>
      </c>
      <c r="E21" s="299"/>
      <c r="F21" s="300"/>
      <c r="G21" s="33" t="s">
        <v>11</v>
      </c>
      <c r="H21" s="46"/>
      <c r="I21" s="47"/>
    </row>
    <row r="22" spans="1:9" ht="15" customHeight="1">
      <c r="A22" s="33"/>
      <c r="B22" s="33" t="s">
        <v>25</v>
      </c>
      <c r="C22" s="298">
        <f>SUM(D22:F22)</f>
        <v>766</v>
      </c>
      <c r="D22" s="299">
        <v>661</v>
      </c>
      <c r="E22" s="299">
        <v>105</v>
      </c>
      <c r="F22" s="300"/>
      <c r="G22" s="33" t="s">
        <v>11</v>
      </c>
      <c r="H22" s="46"/>
      <c r="I22" s="47"/>
    </row>
    <row r="23" spans="1:9" ht="15" customHeight="1">
      <c r="A23" s="33"/>
      <c r="B23" s="33" t="s">
        <v>26</v>
      </c>
      <c r="C23" s="298">
        <f>SUM(D23:F23)</f>
        <v>1176</v>
      </c>
      <c r="D23" s="299">
        <v>1176</v>
      </c>
      <c r="E23" s="299"/>
      <c r="F23" s="300"/>
      <c r="G23" s="33" t="s">
        <v>11</v>
      </c>
      <c r="H23" s="46"/>
      <c r="I23" s="47"/>
    </row>
    <row r="24" spans="1:9" ht="15" customHeight="1" thickBot="1">
      <c r="A24" s="33"/>
      <c r="B24" s="33" t="s">
        <v>27</v>
      </c>
      <c r="C24" s="301">
        <f>SUM(D24:F24)</f>
        <v>320</v>
      </c>
      <c r="D24" s="302">
        <v>320</v>
      </c>
      <c r="E24" s="302"/>
      <c r="F24" s="303"/>
      <c r="G24" s="33" t="s">
        <v>11</v>
      </c>
      <c r="H24" s="46"/>
      <c r="I24" s="47"/>
    </row>
    <row r="25" spans="1:9" ht="15" customHeight="1">
      <c r="A25" s="33"/>
      <c r="B25" s="33"/>
      <c r="C25" s="304"/>
      <c r="D25" s="304"/>
      <c r="E25" s="304"/>
      <c r="F25" s="304"/>
      <c r="G25" s="59"/>
      <c r="H25" s="46"/>
      <c r="I25" s="47"/>
    </row>
    <row r="26" spans="1:9" ht="15" customHeight="1" thickBot="1">
      <c r="A26" s="36"/>
      <c r="B26" s="33"/>
      <c r="C26" s="304"/>
      <c r="D26" s="304"/>
      <c r="E26" s="304"/>
      <c r="F26" s="304"/>
      <c r="G26" s="59"/>
      <c r="H26" s="60"/>
      <c r="I26" s="47"/>
    </row>
    <row r="27" spans="1:9" ht="15" customHeight="1">
      <c r="A27" s="33" t="s">
        <v>28</v>
      </c>
      <c r="B27" s="33" t="s">
        <v>10</v>
      </c>
      <c r="C27" s="305">
        <f>SUM(D27:F27)</f>
        <v>44</v>
      </c>
      <c r="D27" s="306">
        <v>44</v>
      </c>
      <c r="E27" s="306"/>
      <c r="F27" s="307"/>
      <c r="G27" s="33" t="s">
        <v>11</v>
      </c>
      <c r="H27" s="46"/>
      <c r="I27" s="47"/>
    </row>
    <row r="28" spans="1:9" ht="15" customHeight="1">
      <c r="A28" s="33" t="s">
        <v>29</v>
      </c>
      <c r="B28" s="33" t="s">
        <v>12</v>
      </c>
      <c r="C28" s="298">
        <f>SUM(D28:F28)</f>
        <v>258</v>
      </c>
      <c r="D28" s="299">
        <v>258</v>
      </c>
      <c r="E28" s="299"/>
      <c r="F28" s="308"/>
      <c r="G28" s="33" t="s">
        <v>11</v>
      </c>
      <c r="H28" s="46"/>
      <c r="I28" s="47"/>
    </row>
    <row r="29" spans="1:9" ht="15" customHeight="1">
      <c r="A29" s="33"/>
      <c r="B29" s="33" t="s">
        <v>13</v>
      </c>
      <c r="C29" s="298">
        <f>SUM(D29:F29)</f>
        <v>376</v>
      </c>
      <c r="D29" s="299">
        <v>374</v>
      </c>
      <c r="E29" s="299">
        <v>2</v>
      </c>
      <c r="F29" s="308"/>
      <c r="G29" s="33" t="s">
        <v>11</v>
      </c>
      <c r="H29" s="46"/>
      <c r="I29" s="47"/>
    </row>
    <row r="30" spans="1:9" ht="15" customHeight="1" thickBot="1">
      <c r="A30" s="33"/>
      <c r="B30" s="33" t="s">
        <v>30</v>
      </c>
      <c r="C30" s="301">
        <f>SUM(D30:F30)</f>
        <v>72</v>
      </c>
      <c r="D30" s="302">
        <v>72</v>
      </c>
      <c r="E30" s="302"/>
      <c r="F30" s="309"/>
      <c r="G30" s="33" t="s">
        <v>11</v>
      </c>
      <c r="H30" s="67"/>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250</v>
      </c>
      <c r="H36" s="76"/>
      <c r="I36" s="76"/>
    </row>
    <row r="37" spans="1:20" ht="15" customHeight="1">
      <c r="A37" s="83" t="s">
        <v>38</v>
      </c>
      <c r="B37" s="78"/>
      <c r="C37" s="310">
        <f aca="true" t="shared" si="0" ref="C37:C45">SUM(D37:E37)</f>
        <v>6</v>
      </c>
      <c r="D37" s="311">
        <v>6</v>
      </c>
      <c r="E37" s="312"/>
      <c r="F37" s="74" t="s">
        <v>11</v>
      </c>
      <c r="G37" s="313"/>
      <c r="H37" s="314"/>
      <c r="I37" s="315"/>
      <c r="J37" s="316"/>
      <c r="K37" s="316"/>
      <c r="L37" s="316"/>
      <c r="M37" s="316"/>
      <c r="N37" s="316"/>
      <c r="O37" s="316"/>
      <c r="P37" s="316"/>
      <c r="Q37" s="316"/>
      <c r="R37" s="316"/>
      <c r="S37" s="316"/>
      <c r="T37" s="316"/>
    </row>
    <row r="38" spans="1:20" ht="15" customHeight="1">
      <c r="A38" s="89" t="s">
        <v>39</v>
      </c>
      <c r="B38" s="78"/>
      <c r="C38" s="310">
        <f t="shared" si="0"/>
        <v>21</v>
      </c>
      <c r="D38" s="311">
        <v>21</v>
      </c>
      <c r="E38" s="312"/>
      <c r="F38" s="74" t="s">
        <v>11</v>
      </c>
      <c r="G38" s="317"/>
      <c r="H38" s="318"/>
      <c r="I38" s="315"/>
      <c r="J38" s="316"/>
      <c r="K38" s="316"/>
      <c r="L38" s="316"/>
      <c r="M38" s="316"/>
      <c r="N38" s="316"/>
      <c r="O38" s="316"/>
      <c r="P38" s="316"/>
      <c r="Q38" s="316"/>
      <c r="R38" s="316"/>
      <c r="S38" s="316"/>
      <c r="T38" s="316"/>
    </row>
    <row r="39" spans="1:20" ht="15" customHeight="1">
      <c r="A39" s="83" t="s">
        <v>41</v>
      </c>
      <c r="B39" s="78"/>
      <c r="C39" s="310">
        <f t="shared" si="0"/>
        <v>8</v>
      </c>
      <c r="D39" s="311">
        <v>8</v>
      </c>
      <c r="E39" s="312"/>
      <c r="F39" s="74" t="s">
        <v>11</v>
      </c>
      <c r="G39" s="317"/>
      <c r="H39" s="318"/>
      <c r="I39" s="315"/>
      <c r="J39" s="316"/>
      <c r="K39" s="316"/>
      <c r="L39" s="316"/>
      <c r="M39" s="316"/>
      <c r="N39" s="316"/>
      <c r="O39" s="316"/>
      <c r="P39" s="316"/>
      <c r="Q39" s="316"/>
      <c r="R39" s="316"/>
      <c r="S39" s="316"/>
      <c r="T39" s="316"/>
    </row>
    <row r="40" spans="1:20" ht="15" customHeight="1">
      <c r="A40" s="89" t="s">
        <v>43</v>
      </c>
      <c r="B40" s="78"/>
      <c r="C40" s="310">
        <f t="shared" si="0"/>
        <v>3</v>
      </c>
      <c r="D40" s="311">
        <v>3</v>
      </c>
      <c r="E40" s="312"/>
      <c r="F40" s="74" t="s">
        <v>11</v>
      </c>
      <c r="G40" s="319"/>
      <c r="H40" s="318"/>
      <c r="I40" s="315"/>
      <c r="J40" s="316"/>
      <c r="K40" s="316"/>
      <c r="L40" s="316"/>
      <c r="M40" s="316"/>
      <c r="N40" s="316"/>
      <c r="O40" s="316"/>
      <c r="P40" s="316"/>
      <c r="Q40" s="316"/>
      <c r="R40" s="316"/>
      <c r="S40" s="316"/>
      <c r="T40" s="316"/>
    </row>
    <row r="41" spans="1:20" ht="15" customHeight="1">
      <c r="A41" s="89" t="s">
        <v>45</v>
      </c>
      <c r="B41" s="78"/>
      <c r="C41" s="310">
        <f t="shared" si="0"/>
        <v>1</v>
      </c>
      <c r="D41" s="311">
        <v>1</v>
      </c>
      <c r="E41" s="312"/>
      <c r="F41" s="74" t="s">
        <v>11</v>
      </c>
      <c r="G41" s="317"/>
      <c r="H41" s="318"/>
      <c r="I41" s="315"/>
      <c r="J41" s="316"/>
      <c r="K41" s="316"/>
      <c r="L41" s="316"/>
      <c r="M41" s="316"/>
      <c r="N41" s="316"/>
      <c r="O41" s="316"/>
      <c r="P41" s="316"/>
      <c r="Q41" s="316"/>
      <c r="R41" s="316"/>
      <c r="S41" s="316"/>
      <c r="T41" s="316"/>
    </row>
    <row r="42" spans="1:20" ht="15" customHeight="1">
      <c r="A42" s="89" t="s">
        <v>46</v>
      </c>
      <c r="B42" s="78"/>
      <c r="C42" s="310">
        <f t="shared" si="0"/>
        <v>2</v>
      </c>
      <c r="D42" s="311">
        <v>2</v>
      </c>
      <c r="E42" s="312"/>
      <c r="F42" s="74" t="s">
        <v>11</v>
      </c>
      <c r="G42" s="317"/>
      <c r="H42" s="320"/>
      <c r="I42" s="315"/>
      <c r="J42" s="316"/>
      <c r="K42" s="316"/>
      <c r="L42" s="316"/>
      <c r="M42" s="316"/>
      <c r="N42" s="316"/>
      <c r="O42" s="316"/>
      <c r="P42" s="316"/>
      <c r="Q42" s="316"/>
      <c r="R42" s="316"/>
      <c r="S42" s="316"/>
      <c r="T42" s="316"/>
    </row>
    <row r="43" spans="1:20" ht="15" customHeight="1">
      <c r="A43" s="89" t="s">
        <v>48</v>
      </c>
      <c r="B43" s="78"/>
      <c r="C43" s="310">
        <f t="shared" si="0"/>
        <v>2</v>
      </c>
      <c r="D43" s="311">
        <v>2</v>
      </c>
      <c r="E43" s="312"/>
      <c r="F43" s="74" t="s">
        <v>11</v>
      </c>
      <c r="G43" s="317"/>
      <c r="H43" s="320"/>
      <c r="I43" s="315"/>
      <c r="J43" s="316"/>
      <c r="K43" s="316"/>
      <c r="L43" s="316"/>
      <c r="M43" s="316"/>
      <c r="N43" s="316"/>
      <c r="O43" s="316"/>
      <c r="P43" s="316"/>
      <c r="Q43" s="316"/>
      <c r="R43" s="316"/>
      <c r="S43" s="316"/>
      <c r="T43" s="316"/>
    </row>
    <row r="44" spans="1:20" ht="15" customHeight="1">
      <c r="A44" s="89" t="s">
        <v>50</v>
      </c>
      <c r="B44" s="78"/>
      <c r="C44" s="310">
        <f t="shared" si="0"/>
        <v>1</v>
      </c>
      <c r="D44" s="311">
        <v>1</v>
      </c>
      <c r="E44" s="312"/>
      <c r="F44" s="74" t="s">
        <v>11</v>
      </c>
      <c r="G44" s="319"/>
      <c r="H44" s="318"/>
      <c r="I44" s="315"/>
      <c r="J44" s="316"/>
      <c r="K44" s="316"/>
      <c r="L44" s="316"/>
      <c r="M44" s="316"/>
      <c r="N44" s="316"/>
      <c r="O44" s="316"/>
      <c r="P44" s="316"/>
      <c r="Q44" s="316"/>
      <c r="R44" s="316"/>
      <c r="S44" s="316"/>
      <c r="T44" s="316"/>
    </row>
    <row r="45" spans="1:20" ht="15" customHeight="1" thickBot="1">
      <c r="A45" s="89" t="s">
        <v>51</v>
      </c>
      <c r="B45" s="78"/>
      <c r="C45" s="321">
        <f t="shared" si="0"/>
        <v>1</v>
      </c>
      <c r="D45" s="322">
        <v>1</v>
      </c>
      <c r="E45" s="323"/>
      <c r="F45" s="74" t="s">
        <v>11</v>
      </c>
      <c r="G45" s="212"/>
      <c r="H45" s="324"/>
      <c r="I45" s="315"/>
      <c r="J45" s="316"/>
      <c r="K45" s="316"/>
      <c r="L45" s="316"/>
      <c r="M45" s="316"/>
      <c r="N45" s="316"/>
      <c r="O45" s="316"/>
      <c r="P45" s="316"/>
      <c r="Q45" s="316"/>
      <c r="R45" s="316"/>
      <c r="S45" s="316"/>
      <c r="T45" s="316"/>
    </row>
    <row r="46" spans="1:9" ht="15" customHeight="1" thickBot="1">
      <c r="A46" s="89" t="s">
        <v>53</v>
      </c>
      <c r="B46" s="98"/>
      <c r="C46" s="321">
        <f>SUM(D46:E46)</f>
        <v>45</v>
      </c>
      <c r="D46" s="325">
        <f>SUM(D37:D45)</f>
        <v>45</v>
      </c>
      <c r="E46" s="326"/>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251</v>
      </c>
      <c r="B50" s="102"/>
      <c r="C50" s="553" t="s">
        <v>58</v>
      </c>
      <c r="D50" s="555" t="s">
        <v>59</v>
      </c>
      <c r="E50" s="556"/>
      <c r="F50" s="557" t="s">
        <v>60</v>
      </c>
      <c r="G50" s="558"/>
      <c r="H50" s="76"/>
      <c r="I50" s="82" t="s">
        <v>250</v>
      </c>
    </row>
    <row r="51" spans="1:9" ht="41.25" thickBot="1">
      <c r="A51" s="552"/>
      <c r="B51" s="102"/>
      <c r="C51" s="554"/>
      <c r="D51" s="103" t="s">
        <v>62</v>
      </c>
      <c r="E51" s="104" t="s">
        <v>63</v>
      </c>
      <c r="F51" s="103" t="s">
        <v>62</v>
      </c>
      <c r="G51" s="105" t="s">
        <v>63</v>
      </c>
      <c r="H51" s="106"/>
      <c r="I51" s="616"/>
    </row>
    <row r="52" spans="1:9" ht="15" customHeight="1">
      <c r="A52" s="83" t="s">
        <v>64</v>
      </c>
      <c r="B52" s="102"/>
      <c r="C52" s="327">
        <f>SUM(D52:G52)</f>
        <v>62</v>
      </c>
      <c r="D52" s="325">
        <v>8</v>
      </c>
      <c r="E52" s="328">
        <v>9</v>
      </c>
      <c r="F52" s="325">
        <v>7</v>
      </c>
      <c r="G52" s="329">
        <v>38</v>
      </c>
      <c r="H52" s="74" t="s">
        <v>11</v>
      </c>
      <c r="I52" s="617"/>
    </row>
    <row r="53" spans="1:9" ht="15" customHeight="1">
      <c r="A53" s="89" t="s">
        <v>65</v>
      </c>
      <c r="B53" s="102"/>
      <c r="C53" s="310">
        <f>SUM(D53:G53)</f>
        <v>27</v>
      </c>
      <c r="D53" s="330">
        <v>1</v>
      </c>
      <c r="E53" s="331"/>
      <c r="F53" s="330"/>
      <c r="G53" s="312">
        <v>26</v>
      </c>
      <c r="H53" s="74" t="s">
        <v>11</v>
      </c>
      <c r="I53" s="617"/>
    </row>
    <row r="54" spans="1:9" ht="15" customHeight="1">
      <c r="A54" s="83" t="s">
        <v>66</v>
      </c>
      <c r="B54" s="102"/>
      <c r="C54" s="310">
        <f>SUM(D54:G54)</f>
        <v>8</v>
      </c>
      <c r="D54" s="330">
        <v>3</v>
      </c>
      <c r="E54" s="331"/>
      <c r="F54" s="330"/>
      <c r="G54" s="312">
        <v>5</v>
      </c>
      <c r="H54" s="74" t="s">
        <v>11</v>
      </c>
      <c r="I54" s="617"/>
    </row>
    <row r="55" spans="1:9" ht="15" customHeight="1" thickBot="1">
      <c r="A55" s="89"/>
      <c r="B55" s="102"/>
      <c r="C55" s="332"/>
      <c r="D55" s="286"/>
      <c r="E55" s="286"/>
      <c r="F55" s="286"/>
      <c r="G55" s="286"/>
      <c r="H55" s="120"/>
      <c r="I55" s="617"/>
    </row>
    <row r="56" spans="1:9" ht="15" customHeight="1" thickBot="1">
      <c r="A56" s="89" t="s">
        <v>67</v>
      </c>
      <c r="B56" s="102"/>
      <c r="C56" s="333">
        <f>SUM(D56:G56)</f>
        <v>16</v>
      </c>
      <c r="D56" s="334">
        <v>1</v>
      </c>
      <c r="E56" s="335"/>
      <c r="F56" s="334"/>
      <c r="G56" s="336">
        <v>15</v>
      </c>
      <c r="H56" s="74" t="s">
        <v>11</v>
      </c>
      <c r="I56" s="617"/>
    </row>
    <row r="57" spans="1:9" ht="15" customHeight="1" thickBot="1">
      <c r="A57" s="89"/>
      <c r="B57" s="102"/>
      <c r="C57" s="332"/>
      <c r="D57" s="286"/>
      <c r="E57" s="286"/>
      <c r="F57" s="286"/>
      <c r="G57" s="286"/>
      <c r="H57" s="120"/>
      <c r="I57" s="618"/>
    </row>
    <row r="58" spans="1:9" ht="15" customHeight="1">
      <c r="A58" s="89" t="s">
        <v>68</v>
      </c>
      <c r="B58" s="102"/>
      <c r="C58" s="327">
        <f>SUM(D58:G58)</f>
        <v>6</v>
      </c>
      <c r="D58" s="325">
        <v>3</v>
      </c>
      <c r="E58" s="328"/>
      <c r="F58" s="325">
        <f>1+1</f>
        <v>2</v>
      </c>
      <c r="G58" s="329">
        <v>1</v>
      </c>
      <c r="H58" s="74" t="s">
        <v>11</v>
      </c>
      <c r="I58" s="125"/>
    </row>
    <row r="59" spans="1:9" ht="15" customHeight="1">
      <c r="A59" s="89" t="s">
        <v>69</v>
      </c>
      <c r="B59" s="102"/>
      <c r="C59" s="310">
        <f>SUM(D59:G59)</f>
        <v>12</v>
      </c>
      <c r="D59" s="330"/>
      <c r="E59" s="331"/>
      <c r="F59" s="330"/>
      <c r="G59" s="312">
        <v>12</v>
      </c>
      <c r="H59" s="74" t="s">
        <v>11</v>
      </c>
      <c r="I59" s="112"/>
    </row>
    <row r="60" spans="1:9" ht="15" customHeight="1" thickBot="1">
      <c r="A60" s="89" t="s">
        <v>70</v>
      </c>
      <c r="B60" s="102"/>
      <c r="C60" s="321">
        <f>SUM(D60:G60)</f>
        <v>9</v>
      </c>
      <c r="D60" s="337">
        <v>1</v>
      </c>
      <c r="E60" s="338"/>
      <c r="F60" s="337"/>
      <c r="G60" s="323">
        <v>8</v>
      </c>
      <c r="H60" s="74" t="s">
        <v>11</v>
      </c>
      <c r="I60" s="125"/>
    </row>
    <row r="61" spans="1:9" ht="15" customHeight="1">
      <c r="A61" s="89"/>
      <c r="B61" s="130"/>
      <c r="C61" s="131"/>
      <c r="D61" s="131"/>
      <c r="E61" s="286"/>
      <c r="F61" s="120"/>
      <c r="G61" s="120"/>
      <c r="H61" s="76"/>
      <c r="I61" s="76"/>
    </row>
    <row r="62" spans="1:9" ht="15" customHeight="1">
      <c r="A62" s="89" t="s">
        <v>71</v>
      </c>
      <c r="B62" s="130"/>
      <c r="C62" s="339">
        <v>9</v>
      </c>
      <c r="D62" s="74" t="s">
        <v>11</v>
      </c>
      <c r="E62" s="133"/>
      <c r="F62" s="120"/>
      <c r="G62" s="120"/>
      <c r="H62" s="76"/>
      <c r="I62" s="76"/>
    </row>
    <row r="63" spans="1:9" ht="15" customHeight="1">
      <c r="A63" s="89" t="s">
        <v>72</v>
      </c>
      <c r="B63" s="130"/>
      <c r="C63" s="339">
        <v>10</v>
      </c>
      <c r="D63" s="74" t="s">
        <v>11</v>
      </c>
      <c r="E63" s="133"/>
      <c r="F63" s="120"/>
      <c r="G63" s="120"/>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36">
        <v>6</v>
      </c>
      <c r="G69" s="137" t="s">
        <v>11</v>
      </c>
      <c r="H69" s="546"/>
      <c r="I69" s="138"/>
    </row>
    <row r="70" spans="1:9" s="2" customFormat="1" ht="14.25" customHeight="1">
      <c r="A70" s="547" t="s">
        <v>77</v>
      </c>
      <c r="B70" s="547"/>
      <c r="C70" s="547"/>
      <c r="D70" s="547"/>
      <c r="E70" s="548"/>
      <c r="F70" s="139">
        <v>1</v>
      </c>
      <c r="G70" s="137" t="s">
        <v>11</v>
      </c>
      <c r="H70" s="546"/>
      <c r="I70" s="138"/>
    </row>
    <row r="71" spans="1:9" s="2" customFormat="1" ht="30.75" customHeight="1">
      <c r="A71" s="549"/>
      <c r="B71" s="550"/>
      <c r="C71" s="550"/>
      <c r="D71" s="550"/>
      <c r="E71" s="551"/>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8">
    <mergeCell ref="D50:E50"/>
    <mergeCell ref="F50:G50"/>
    <mergeCell ref="A67:G67"/>
    <mergeCell ref="A68:G68"/>
    <mergeCell ref="H68:H71"/>
    <mergeCell ref="A69:E69"/>
    <mergeCell ref="A70:E70"/>
    <mergeCell ref="A71:E71"/>
    <mergeCell ref="I51:I57"/>
    <mergeCell ref="A1:D1"/>
    <mergeCell ref="E1:F1"/>
    <mergeCell ref="D6:F6"/>
    <mergeCell ref="H6:I11"/>
    <mergeCell ref="A13:G13"/>
    <mergeCell ref="D18:F18"/>
    <mergeCell ref="A33:G33"/>
    <mergeCell ref="A50:A51"/>
    <mergeCell ref="C50:C51"/>
  </mergeCells>
  <printOptions/>
  <pageMargins left="0.7874015748031497" right="0.7874015748031497" top="0.984251968503937" bottom="0.984251968503937" header="0.5118110236220472" footer="0.5118110236220472"/>
  <pageSetup horizontalDpi="600" verticalDpi="600" orientation="landscape" paperSize="9" scale="63" r:id="rId1"/>
  <headerFooter alignWithMargins="0">
    <oddHeader>&amp;L&amp;F&amp;R&amp;D</oddHeader>
    <oddFooter>&amp;R&amp;P(&amp;N)</oddFooter>
  </headerFooter>
  <rowBreaks count="1" manualBreakCount="1">
    <brk id="33" max="8" man="1"/>
  </rowBreaks>
</worksheet>
</file>

<file path=xl/worksheets/sheet18.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1">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6.8515625" style="0" customWidth="1"/>
    <col min="9" max="9" width="142.7109375" style="2" customWidth="1"/>
    <col min="10" max="21" width="9.140625" style="2" customWidth="1"/>
  </cols>
  <sheetData>
    <row r="1" spans="1:9" ht="18.75">
      <c r="A1" s="536" t="s">
        <v>359</v>
      </c>
      <c r="B1" s="536"/>
      <c r="C1" s="536"/>
      <c r="D1" s="536"/>
      <c r="E1" s="537" t="s">
        <v>79</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144" t="s">
        <v>351</v>
      </c>
      <c r="I6" s="12"/>
    </row>
    <row r="7" spans="1:9" ht="15" customHeight="1" thickBot="1">
      <c r="A7" s="7"/>
      <c r="B7" s="7"/>
      <c r="C7" s="13"/>
      <c r="D7" s="14" t="s">
        <v>6</v>
      </c>
      <c r="E7" s="14" t="s">
        <v>7</v>
      </c>
      <c r="F7" s="15" t="s">
        <v>8</v>
      </c>
      <c r="G7" s="7"/>
      <c r="H7" s="16"/>
      <c r="I7" s="17"/>
    </row>
    <row r="8" spans="1:9" ht="15" customHeight="1">
      <c r="A8" s="18" t="s">
        <v>9</v>
      </c>
      <c r="B8" s="7"/>
      <c r="C8" s="19"/>
      <c r="D8" s="20"/>
      <c r="E8" s="20"/>
      <c r="F8" s="21"/>
      <c r="G8" s="7"/>
      <c r="H8" s="16"/>
      <c r="I8" s="17"/>
    </row>
    <row r="9" spans="1:9" ht="15" customHeight="1">
      <c r="A9" s="7"/>
      <c r="B9" s="7" t="s">
        <v>10</v>
      </c>
      <c r="C9" s="22">
        <f>SUM(D9:F9)</f>
        <v>19</v>
      </c>
      <c r="D9" s="23">
        <v>7</v>
      </c>
      <c r="E9" s="23">
        <v>7</v>
      </c>
      <c r="F9" s="24">
        <v>5</v>
      </c>
      <c r="G9" s="7" t="s">
        <v>11</v>
      </c>
      <c r="H9" s="16"/>
      <c r="I9" s="17"/>
    </row>
    <row r="10" spans="1:9" ht="15" customHeight="1" thickBot="1">
      <c r="A10" s="7"/>
      <c r="B10" s="7" t="s">
        <v>12</v>
      </c>
      <c r="C10" s="22">
        <f>SUM(D10:F10)</f>
        <v>237</v>
      </c>
      <c r="D10" s="25">
        <v>17</v>
      </c>
      <c r="E10" s="25">
        <v>20</v>
      </c>
      <c r="F10" s="26">
        <v>200</v>
      </c>
      <c r="G10" s="7" t="s">
        <v>11</v>
      </c>
      <c r="H10" s="16"/>
      <c r="I10" s="17"/>
    </row>
    <row r="11" spans="1:9" ht="15" customHeight="1" thickBot="1">
      <c r="A11" s="7"/>
      <c r="B11" s="7" t="s">
        <v>13</v>
      </c>
      <c r="C11" s="27">
        <v>629</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147"/>
      <c r="I18" s="41"/>
    </row>
    <row r="19" spans="1:9" ht="15" customHeight="1" thickBot="1">
      <c r="A19" s="42"/>
      <c r="B19" s="42"/>
      <c r="C19" s="43" t="s">
        <v>19</v>
      </c>
      <c r="D19" s="44" t="s">
        <v>20</v>
      </c>
      <c r="E19" s="44" t="s">
        <v>21</v>
      </c>
      <c r="F19" s="45" t="s">
        <v>22</v>
      </c>
      <c r="G19" s="34"/>
      <c r="H19" s="46"/>
      <c r="I19" s="47"/>
    </row>
    <row r="20" spans="1:9" ht="15" customHeight="1">
      <c r="A20" s="33" t="s">
        <v>23</v>
      </c>
      <c r="B20" s="33"/>
      <c r="C20" s="48"/>
      <c r="D20" s="31"/>
      <c r="E20" s="31"/>
      <c r="F20" s="49"/>
      <c r="G20" s="34"/>
      <c r="H20" s="46"/>
      <c r="I20" s="47"/>
    </row>
    <row r="21" spans="1:9" ht="15" customHeight="1">
      <c r="A21" s="33"/>
      <c r="B21" s="33" t="s">
        <v>24</v>
      </c>
      <c r="C21" s="148">
        <v>16</v>
      </c>
      <c r="D21" s="52"/>
      <c r="E21" s="52"/>
      <c r="F21" s="53"/>
      <c r="G21" s="33" t="s">
        <v>11</v>
      </c>
      <c r="H21" s="46"/>
      <c r="I21" s="47"/>
    </row>
    <row r="22" spans="1:9" ht="15" customHeight="1">
      <c r="A22" s="33"/>
      <c r="B22" s="33" t="s">
        <v>25</v>
      </c>
      <c r="C22" s="148">
        <v>550</v>
      </c>
      <c r="D22" s="52">
        <v>517</v>
      </c>
      <c r="E22" s="52">
        <v>33</v>
      </c>
      <c r="F22" s="53"/>
      <c r="G22" s="33" t="s">
        <v>11</v>
      </c>
      <c r="H22" s="46"/>
      <c r="I22" s="47"/>
    </row>
    <row r="23" spans="1:9" ht="15" customHeight="1">
      <c r="A23" s="33"/>
      <c r="B23" s="33" t="s">
        <v>26</v>
      </c>
      <c r="C23" s="148">
        <v>1059</v>
      </c>
      <c r="D23" s="52"/>
      <c r="E23" s="52"/>
      <c r="F23" s="53"/>
      <c r="G23" s="33" t="s">
        <v>11</v>
      </c>
      <c r="H23" s="46"/>
      <c r="I23" s="47"/>
    </row>
    <row r="24" spans="1:9" ht="15" customHeight="1" thickBot="1">
      <c r="A24" s="33"/>
      <c r="B24" s="33" t="s">
        <v>27</v>
      </c>
      <c r="C24" s="149">
        <v>308</v>
      </c>
      <c r="D24" s="56"/>
      <c r="E24" s="56"/>
      <c r="F24" s="57"/>
      <c r="G24" s="33" t="s">
        <v>11</v>
      </c>
      <c r="H24" s="46"/>
      <c r="I24" s="47"/>
    </row>
    <row r="25" spans="1:9" ht="15" customHeight="1">
      <c r="A25" s="33"/>
      <c r="B25" s="33"/>
      <c r="C25" s="58"/>
      <c r="D25" s="58"/>
      <c r="E25" s="58"/>
      <c r="F25" s="58"/>
      <c r="G25" s="189"/>
      <c r="H25" s="46"/>
      <c r="I25" s="47"/>
    </row>
    <row r="26" spans="1:9" ht="15" customHeight="1" thickBot="1">
      <c r="A26" s="36"/>
      <c r="B26" s="33"/>
      <c r="C26" s="58"/>
      <c r="D26" s="58"/>
      <c r="E26" s="58"/>
      <c r="F26" s="58"/>
      <c r="G26" s="189"/>
      <c r="H26" s="60"/>
      <c r="I26" s="47"/>
    </row>
    <row r="27" spans="1:9" ht="15" customHeight="1">
      <c r="A27" s="33" t="s">
        <v>28</v>
      </c>
      <c r="B27" s="33" t="s">
        <v>10</v>
      </c>
      <c r="C27" s="150">
        <v>19</v>
      </c>
      <c r="D27" s="63"/>
      <c r="E27" s="63"/>
      <c r="F27" s="151"/>
      <c r="G27" s="33" t="s">
        <v>11</v>
      </c>
      <c r="H27" s="46"/>
      <c r="I27" s="47"/>
    </row>
    <row r="28" spans="1:9" ht="15" customHeight="1">
      <c r="A28" s="33" t="s">
        <v>29</v>
      </c>
      <c r="B28" s="33" t="s">
        <v>12</v>
      </c>
      <c r="C28" s="148">
        <v>237</v>
      </c>
      <c r="D28" s="52">
        <v>237</v>
      </c>
      <c r="E28" s="52"/>
      <c r="F28" s="152"/>
      <c r="G28" s="33" t="s">
        <v>11</v>
      </c>
      <c r="H28" s="46"/>
      <c r="I28" s="47"/>
    </row>
    <row r="29" spans="1:9" ht="15" customHeight="1">
      <c r="A29" s="33"/>
      <c r="B29" s="33" t="s">
        <v>13</v>
      </c>
      <c r="C29" s="148">
        <v>629</v>
      </c>
      <c r="D29" s="52"/>
      <c r="E29" s="52"/>
      <c r="F29" s="152"/>
      <c r="G29" s="33" t="s">
        <v>11</v>
      </c>
      <c r="H29" s="46"/>
      <c r="I29" s="47"/>
    </row>
    <row r="30" spans="1:9" ht="15" customHeight="1" thickBot="1">
      <c r="A30" s="33"/>
      <c r="B30" s="33" t="s">
        <v>30</v>
      </c>
      <c r="C30" s="149">
        <v>1010</v>
      </c>
      <c r="D30" s="56"/>
      <c r="E30" s="56"/>
      <c r="F30" s="153"/>
      <c r="G30" s="33" t="s">
        <v>11</v>
      </c>
      <c r="H30" s="67"/>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1</v>
      </c>
      <c r="D37" s="85">
        <v>1</v>
      </c>
      <c r="E37" s="86"/>
      <c r="F37" s="74" t="s">
        <v>11</v>
      </c>
      <c r="G37" s="87" t="s">
        <v>352</v>
      </c>
      <c r="H37" s="88"/>
      <c r="I37" s="76"/>
    </row>
    <row r="38" spans="1:9" ht="15" customHeight="1">
      <c r="A38" s="89" t="s">
        <v>39</v>
      </c>
      <c r="B38" s="78"/>
      <c r="C38" s="84">
        <f t="shared" si="0"/>
        <v>16</v>
      </c>
      <c r="D38" s="85">
        <v>16</v>
      </c>
      <c r="E38" s="86"/>
      <c r="F38" s="74" t="s">
        <v>11</v>
      </c>
      <c r="G38" s="87" t="s">
        <v>353</v>
      </c>
      <c r="H38" s="88"/>
      <c r="I38" s="76"/>
    </row>
    <row r="39" spans="1:9" ht="15" customHeight="1">
      <c r="A39" s="83" t="s">
        <v>41</v>
      </c>
      <c r="B39" s="78"/>
      <c r="C39" s="84">
        <f t="shared" si="0"/>
        <v>3</v>
      </c>
      <c r="D39" s="85">
        <v>3</v>
      </c>
      <c r="E39" s="86"/>
      <c r="F39" s="74" t="s">
        <v>11</v>
      </c>
      <c r="G39" s="87" t="s">
        <v>354</v>
      </c>
      <c r="H39" s="88"/>
      <c r="I39" s="76"/>
    </row>
    <row r="40" spans="1:9" ht="15" customHeight="1">
      <c r="A40" s="89" t="s">
        <v>43</v>
      </c>
      <c r="B40" s="78"/>
      <c r="C40" s="84">
        <f t="shared" si="0"/>
        <v>2</v>
      </c>
      <c r="D40" s="85">
        <v>2</v>
      </c>
      <c r="E40" s="86"/>
      <c r="F40" s="74" t="s">
        <v>11</v>
      </c>
      <c r="G40" s="87"/>
      <c r="H40" s="88"/>
      <c r="I40" s="76"/>
    </row>
    <row r="41" spans="1:9" ht="15" customHeight="1">
      <c r="A41" s="89" t="s">
        <v>45</v>
      </c>
      <c r="B41" s="78"/>
      <c r="C41" s="84">
        <f t="shared" si="0"/>
        <v>1</v>
      </c>
      <c r="D41" s="85">
        <v>1</v>
      </c>
      <c r="E41" s="86"/>
      <c r="F41" s="74" t="s">
        <v>11</v>
      </c>
      <c r="G41" s="91"/>
      <c r="H41" s="85"/>
      <c r="I41" s="76"/>
    </row>
    <row r="42" spans="1:9" ht="15" customHeight="1">
      <c r="A42" s="89" t="s">
        <v>46</v>
      </c>
      <c r="B42" s="78"/>
      <c r="C42" s="84">
        <f t="shared" si="0"/>
        <v>3</v>
      </c>
      <c r="D42" s="85">
        <v>3</v>
      </c>
      <c r="E42" s="86"/>
      <c r="F42" s="74" t="s">
        <v>11</v>
      </c>
      <c r="G42" s="91"/>
      <c r="H42" s="85"/>
      <c r="I42" s="76"/>
    </row>
    <row r="43" spans="1:9" ht="15" customHeight="1">
      <c r="A43" s="89" t="s">
        <v>48</v>
      </c>
      <c r="B43" s="78"/>
      <c r="C43" s="84">
        <f t="shared" si="0"/>
        <v>0</v>
      </c>
      <c r="D43" s="85">
        <v>0</v>
      </c>
      <c r="E43" s="86"/>
      <c r="F43" s="74" t="s">
        <v>11</v>
      </c>
      <c r="G43" s="87"/>
      <c r="H43" s="88"/>
      <c r="I43" s="76"/>
    </row>
    <row r="44" spans="1:9" ht="15" customHeight="1">
      <c r="A44" s="89" t="s">
        <v>50</v>
      </c>
      <c r="B44" s="78"/>
      <c r="C44" s="84">
        <f t="shared" si="0"/>
        <v>1</v>
      </c>
      <c r="D44" s="85">
        <v>1</v>
      </c>
      <c r="E44" s="86"/>
      <c r="F44" s="74" t="s">
        <v>11</v>
      </c>
      <c r="G44" s="87"/>
      <c r="H44" s="88"/>
      <c r="I44" s="76"/>
    </row>
    <row r="45" spans="1:9" ht="15" customHeight="1" thickBot="1">
      <c r="A45" s="89" t="s">
        <v>51</v>
      </c>
      <c r="B45" s="78"/>
      <c r="C45" s="93">
        <f t="shared" si="0"/>
        <v>0</v>
      </c>
      <c r="D45" s="213"/>
      <c r="E45" s="95"/>
      <c r="F45" s="74" t="s">
        <v>11</v>
      </c>
      <c r="G45" s="91"/>
      <c r="H45" s="85"/>
      <c r="I45" s="76"/>
    </row>
    <row r="46" spans="1:9" ht="15" customHeight="1" thickBot="1">
      <c r="A46" s="89" t="s">
        <v>53</v>
      </c>
      <c r="B46" s="98"/>
      <c r="C46" s="93">
        <f t="shared" si="0"/>
        <v>2</v>
      </c>
      <c r="D46" s="194">
        <v>2</v>
      </c>
      <c r="E46" s="100"/>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107" t="s">
        <v>355</v>
      </c>
    </row>
    <row r="52" spans="1:9" ht="15" customHeight="1">
      <c r="A52" s="83" t="s">
        <v>64</v>
      </c>
      <c r="B52" s="102"/>
      <c r="C52" s="165">
        <f>SUM(D52:G52)</f>
        <v>24</v>
      </c>
      <c r="D52" s="195">
        <v>4</v>
      </c>
      <c r="E52" s="196">
        <v>8</v>
      </c>
      <c r="F52" s="195">
        <v>7</v>
      </c>
      <c r="G52" s="197">
        <v>5</v>
      </c>
      <c r="H52" s="74" t="s">
        <v>11</v>
      </c>
      <c r="I52" s="112"/>
    </row>
    <row r="53" spans="1:9" ht="15" customHeight="1">
      <c r="A53" s="89" t="s">
        <v>65</v>
      </c>
      <c r="B53" s="102"/>
      <c r="C53" s="169">
        <f>SUM(D53:G53)</f>
        <v>5</v>
      </c>
      <c r="D53" s="198"/>
      <c r="E53" s="199">
        <v>2</v>
      </c>
      <c r="F53" s="198"/>
      <c r="G53" s="200">
        <v>3</v>
      </c>
      <c r="H53" s="74" t="s">
        <v>11</v>
      </c>
      <c r="I53" s="243" t="s">
        <v>356</v>
      </c>
    </row>
    <row r="54" spans="1:9" ht="15" customHeight="1">
      <c r="A54" s="83" t="s">
        <v>66</v>
      </c>
      <c r="B54" s="102"/>
      <c r="C54" s="169">
        <f>SUM(D54:G54)</f>
        <v>3</v>
      </c>
      <c r="D54" s="198">
        <v>1</v>
      </c>
      <c r="E54" s="199">
        <v>1</v>
      </c>
      <c r="F54" s="198"/>
      <c r="G54" s="200">
        <v>1</v>
      </c>
      <c r="H54" s="74" t="s">
        <v>11</v>
      </c>
      <c r="I54" s="112"/>
    </row>
    <row r="55" spans="1:9" ht="15" customHeight="1" thickBot="1">
      <c r="A55" s="89"/>
      <c r="B55" s="102"/>
      <c r="C55" s="130"/>
      <c r="D55" s="201"/>
      <c r="E55" s="201"/>
      <c r="F55" s="201"/>
      <c r="G55" s="201"/>
      <c r="H55" s="106"/>
      <c r="I55" s="112"/>
    </row>
    <row r="56" spans="1:9" ht="15" customHeight="1" thickBot="1">
      <c r="A56" s="89" t="s">
        <v>67</v>
      </c>
      <c r="B56" s="102"/>
      <c r="C56" s="174">
        <f>SUM(D56:G56)</f>
        <v>0</v>
      </c>
      <c r="D56" s="202"/>
      <c r="E56" s="203"/>
      <c r="F56" s="202"/>
      <c r="G56" s="204"/>
      <c r="H56" s="74" t="s">
        <v>11</v>
      </c>
      <c r="I56" s="112"/>
    </row>
    <row r="57" spans="1:9" ht="15" customHeight="1" thickBot="1">
      <c r="A57" s="89"/>
      <c r="B57" s="102"/>
      <c r="C57" s="130"/>
      <c r="D57" s="201"/>
      <c r="E57" s="201"/>
      <c r="F57" s="201"/>
      <c r="G57" s="201"/>
      <c r="H57" s="106"/>
      <c r="I57" s="112"/>
    </row>
    <row r="58" spans="1:9" ht="15" customHeight="1">
      <c r="A58" s="89" t="s">
        <v>68</v>
      </c>
      <c r="B58" s="102"/>
      <c r="C58" s="165">
        <f>SUM(D58:G58)</f>
        <v>2</v>
      </c>
      <c r="D58" s="195">
        <v>2</v>
      </c>
      <c r="E58" s="196"/>
      <c r="F58" s="195"/>
      <c r="G58" s="197"/>
      <c r="H58" s="74" t="s">
        <v>11</v>
      </c>
      <c r="I58" s="125"/>
    </row>
    <row r="59" spans="1:9" ht="15" customHeight="1">
      <c r="A59" s="89" t="s">
        <v>69</v>
      </c>
      <c r="B59" s="102"/>
      <c r="C59" s="169">
        <f>SUM(D59:G59)</f>
        <v>41</v>
      </c>
      <c r="D59" s="198">
        <v>10</v>
      </c>
      <c r="E59" s="199">
        <v>3</v>
      </c>
      <c r="F59" s="198">
        <v>3</v>
      </c>
      <c r="G59" s="200">
        <v>25</v>
      </c>
      <c r="H59" s="74" t="s">
        <v>11</v>
      </c>
      <c r="I59" s="112"/>
    </row>
    <row r="60" spans="1:9" ht="15" customHeight="1" thickBot="1">
      <c r="A60" s="89" t="s">
        <v>70</v>
      </c>
      <c r="B60" s="102"/>
      <c r="C60" s="178">
        <f>SUM(D60:G60)</f>
        <v>11</v>
      </c>
      <c r="D60" s="205">
        <v>2</v>
      </c>
      <c r="E60" s="206">
        <v>1</v>
      </c>
      <c r="F60" s="205"/>
      <c r="G60" s="207">
        <v>8</v>
      </c>
      <c r="H60" s="74" t="s">
        <v>11</v>
      </c>
      <c r="I60" s="125"/>
    </row>
    <row r="61" spans="1:9" ht="15" customHeight="1">
      <c r="A61" s="89"/>
      <c r="B61" s="130"/>
      <c r="C61" s="201"/>
      <c r="D61" s="201"/>
      <c r="E61" s="102"/>
      <c r="F61" s="76"/>
      <c r="G61" s="76"/>
      <c r="H61" s="76"/>
      <c r="I61" s="76"/>
    </row>
    <row r="62" spans="1:9" ht="15" customHeight="1">
      <c r="A62" s="89" t="s">
        <v>71</v>
      </c>
      <c r="B62" s="130"/>
      <c r="C62" s="183">
        <v>14</v>
      </c>
      <c r="D62" s="74" t="s">
        <v>11</v>
      </c>
      <c r="E62" s="133" t="s">
        <v>357</v>
      </c>
      <c r="F62" s="76"/>
      <c r="G62" s="76"/>
      <c r="H62" s="76"/>
      <c r="I62" s="76"/>
    </row>
    <row r="63" spans="1:9" ht="15" customHeight="1">
      <c r="A63" s="89" t="s">
        <v>72</v>
      </c>
      <c r="B63" s="130"/>
      <c r="C63" s="183">
        <v>14</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t="s">
        <v>358</v>
      </c>
      <c r="I68" s="135"/>
    </row>
    <row r="69" spans="1:9" s="2" customFormat="1" ht="15" customHeight="1">
      <c r="A69" s="547" t="s">
        <v>76</v>
      </c>
      <c r="B69" s="547"/>
      <c r="C69" s="547"/>
      <c r="D69" s="547"/>
      <c r="E69" s="548"/>
      <c r="F69" s="184">
        <f>35</f>
        <v>35</v>
      </c>
      <c r="G69" s="137" t="s">
        <v>11</v>
      </c>
      <c r="H69" s="546"/>
      <c r="I69" s="138"/>
    </row>
    <row r="70" spans="1:9" s="2" customFormat="1" ht="14.25" customHeight="1">
      <c r="A70" s="547" t="s">
        <v>77</v>
      </c>
      <c r="B70" s="547"/>
      <c r="C70" s="547"/>
      <c r="D70" s="547"/>
      <c r="E70" s="548"/>
      <c r="F70" s="208">
        <f>12</f>
        <v>12</v>
      </c>
      <c r="G70" s="137" t="s">
        <v>11</v>
      </c>
      <c r="H70" s="546"/>
      <c r="I70" s="138"/>
    </row>
    <row r="71" spans="1:9" s="2" customFormat="1" ht="30.75" customHeight="1">
      <c r="A71" s="549"/>
      <c r="B71" s="563"/>
      <c r="C71" s="563"/>
      <c r="D71" s="563"/>
      <c r="E71" s="564"/>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6">
    <mergeCell ref="A33:G33"/>
    <mergeCell ref="A1:D1"/>
    <mergeCell ref="E1:F1"/>
    <mergeCell ref="D6:F6"/>
    <mergeCell ref="A13:G13"/>
    <mergeCell ref="D18:F18"/>
    <mergeCell ref="H68:H71"/>
    <mergeCell ref="A69:E69"/>
    <mergeCell ref="A70:E70"/>
    <mergeCell ref="A71:E71"/>
    <mergeCell ref="A50:A51"/>
    <mergeCell ref="C50:C51"/>
    <mergeCell ref="D50:E50"/>
    <mergeCell ref="F50:G50"/>
    <mergeCell ref="A67:G67"/>
    <mergeCell ref="A68:G68"/>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xl/worksheets/sheet19.xml><?xml version="1.0" encoding="utf-8"?>
<worksheet xmlns="http://schemas.openxmlformats.org/spreadsheetml/2006/main" xmlns:r="http://schemas.openxmlformats.org/officeDocument/2006/relationships">
  <sheetPr>
    <pageSetUpPr fitToPage="1"/>
  </sheetPr>
  <dimension ref="A1:I75"/>
  <sheetViews>
    <sheetView zoomScaleSheetLayoutView="100" zoomScalePageLayoutView="0" workbookViewId="0" topLeftCell="A1">
      <selection activeCell="F70" sqref="F70"/>
    </sheetView>
  </sheetViews>
  <sheetFormatPr defaultColWidth="9.140625" defaultRowHeight="12.75"/>
  <cols>
    <col min="1" max="1" width="50.7109375" style="0" customWidth="1"/>
    <col min="2" max="4" width="14.7109375" style="0" customWidth="1"/>
    <col min="5" max="5" width="23.7109375" style="0" customWidth="1"/>
    <col min="6" max="6" width="17.421875" style="0" customWidth="1"/>
    <col min="7" max="7" width="12.00390625" style="0" customWidth="1"/>
    <col min="8" max="8" width="13.8515625" style="0" customWidth="1"/>
    <col min="9" max="9" width="49.00390625" style="2" customWidth="1"/>
    <col min="10" max="21" width="9.140625" style="2" customWidth="1"/>
  </cols>
  <sheetData>
    <row r="1" spans="1:9" ht="18.75">
      <c r="A1" s="627" t="s">
        <v>252</v>
      </c>
      <c r="B1" s="628"/>
      <c r="C1" s="628"/>
      <c r="D1" s="628"/>
      <c r="E1" s="629" t="s">
        <v>206</v>
      </c>
      <c r="F1" s="629"/>
      <c r="G1" s="340"/>
      <c r="H1" s="340"/>
      <c r="I1" s="341"/>
    </row>
    <row r="2" spans="1:9" ht="12.75">
      <c r="A2" s="342"/>
      <c r="B2" s="343"/>
      <c r="C2" s="343"/>
      <c r="D2" s="343"/>
      <c r="E2" s="343"/>
      <c r="F2" s="343"/>
      <c r="G2" s="343"/>
      <c r="H2" s="343"/>
      <c r="I2" s="344"/>
    </row>
    <row r="3" spans="1:9" ht="18.75">
      <c r="A3" s="345" t="s">
        <v>2</v>
      </c>
      <c r="B3" s="4"/>
      <c r="C3" s="4"/>
      <c r="D3" s="4"/>
      <c r="E3" s="4"/>
      <c r="F3" s="4"/>
      <c r="G3" s="4"/>
      <c r="H3" s="5"/>
      <c r="I3" s="346"/>
    </row>
    <row r="4" spans="1:9" ht="15" customHeight="1">
      <c r="A4" s="347"/>
      <c r="B4" s="348"/>
      <c r="C4" s="348"/>
      <c r="D4" s="348"/>
      <c r="E4" s="348"/>
      <c r="F4" s="348"/>
      <c r="G4" s="348"/>
      <c r="H4" s="349"/>
      <c r="I4" s="350"/>
    </row>
    <row r="5" spans="1:9" ht="15" customHeight="1" thickBot="1">
      <c r="A5" s="351"/>
      <c r="B5" s="348"/>
      <c r="C5" s="348"/>
      <c r="D5" s="348"/>
      <c r="E5" s="348"/>
      <c r="F5" s="348"/>
      <c r="G5" s="348"/>
      <c r="H5" s="352" t="s">
        <v>3</v>
      </c>
      <c r="I5" s="350"/>
    </row>
    <row r="6" spans="1:9" ht="15" customHeight="1">
      <c r="A6" s="351"/>
      <c r="B6" s="348"/>
      <c r="C6" s="10" t="s">
        <v>4</v>
      </c>
      <c r="D6" s="538" t="s">
        <v>5</v>
      </c>
      <c r="E6" s="539"/>
      <c r="F6" s="540"/>
      <c r="G6" s="348"/>
      <c r="H6" s="630" t="s">
        <v>253</v>
      </c>
      <c r="I6" s="631"/>
    </row>
    <row r="7" spans="1:9" ht="15" customHeight="1" thickBot="1">
      <c r="A7" s="351"/>
      <c r="B7" s="348"/>
      <c r="C7" s="13"/>
      <c r="D7" s="14" t="s">
        <v>6</v>
      </c>
      <c r="E7" s="14" t="s">
        <v>7</v>
      </c>
      <c r="F7" s="15" t="s">
        <v>8</v>
      </c>
      <c r="G7" s="348"/>
      <c r="H7" s="632"/>
      <c r="I7" s="631"/>
    </row>
    <row r="8" spans="1:9" ht="15" customHeight="1">
      <c r="A8" s="353" t="s">
        <v>9</v>
      </c>
      <c r="B8" s="348"/>
      <c r="C8" s="19"/>
      <c r="D8" s="354"/>
      <c r="E8" s="354"/>
      <c r="F8" s="21"/>
      <c r="G8" s="348"/>
      <c r="H8" s="630" t="s">
        <v>254</v>
      </c>
      <c r="I8" s="633"/>
    </row>
    <row r="9" spans="1:9" ht="15" customHeight="1">
      <c r="A9" s="351"/>
      <c r="B9" s="348" t="s">
        <v>10</v>
      </c>
      <c r="C9" s="22">
        <f>SUM(D9:F9)</f>
        <v>35</v>
      </c>
      <c r="D9" s="23">
        <v>7</v>
      </c>
      <c r="E9" s="23">
        <v>22</v>
      </c>
      <c r="F9" s="24">
        <v>6</v>
      </c>
      <c r="G9" s="348" t="s">
        <v>11</v>
      </c>
      <c r="H9" s="634"/>
      <c r="I9" s="633"/>
    </row>
    <row r="10" spans="1:9" ht="15" customHeight="1" thickBot="1">
      <c r="A10" s="351"/>
      <c r="B10" s="348" t="s">
        <v>12</v>
      </c>
      <c r="C10" s="22">
        <f>SUM(D10:F10)</f>
        <v>450</v>
      </c>
      <c r="D10" s="25">
        <v>55</v>
      </c>
      <c r="E10" s="25">
        <v>305</v>
      </c>
      <c r="F10" s="26">
        <v>90</v>
      </c>
      <c r="G10" s="348" t="s">
        <v>11</v>
      </c>
      <c r="H10" s="634"/>
      <c r="I10" s="633"/>
    </row>
    <row r="11" spans="1:9" ht="15" customHeight="1" thickBot="1">
      <c r="A11" s="351"/>
      <c r="B11" s="348" t="s">
        <v>13</v>
      </c>
      <c r="C11" s="27">
        <v>850</v>
      </c>
      <c r="D11" s="348" t="s">
        <v>11</v>
      </c>
      <c r="E11" s="348"/>
      <c r="F11" s="348"/>
      <c r="G11" s="348"/>
      <c r="H11" s="634"/>
      <c r="I11" s="633"/>
    </row>
    <row r="12" spans="1:9" ht="15" customHeight="1">
      <c r="A12" s="351"/>
      <c r="B12" s="348"/>
      <c r="C12" s="348"/>
      <c r="D12" s="348"/>
      <c r="E12" s="348"/>
      <c r="F12" s="348"/>
      <c r="G12" s="348"/>
      <c r="H12" s="349"/>
      <c r="I12" s="350"/>
    </row>
    <row r="13" spans="1:9" ht="15" customHeight="1">
      <c r="A13" s="625"/>
      <c r="B13" s="626"/>
      <c r="C13" s="626"/>
      <c r="D13" s="626"/>
      <c r="E13" s="626"/>
      <c r="F13" s="626"/>
      <c r="G13" s="626"/>
      <c r="H13" s="343"/>
      <c r="I13" s="344"/>
    </row>
    <row r="14" spans="1:9" ht="18.75">
      <c r="A14" s="355" t="s">
        <v>14</v>
      </c>
      <c r="B14" s="31"/>
      <c r="C14" s="31"/>
      <c r="D14" s="31"/>
      <c r="E14" s="31"/>
      <c r="F14" s="31"/>
      <c r="G14" s="31"/>
      <c r="H14" s="32"/>
      <c r="I14" s="356"/>
    </row>
    <row r="15" spans="1:9" ht="15" customHeight="1" thickBot="1">
      <c r="A15" s="357"/>
      <c r="B15" s="358"/>
      <c r="C15" s="358"/>
      <c r="D15" s="358"/>
      <c r="E15" s="358"/>
      <c r="F15" s="358"/>
      <c r="G15" s="358"/>
      <c r="H15" s="359"/>
      <c r="I15" s="360"/>
    </row>
    <row r="16" spans="1:9" ht="15" customHeight="1" thickBot="1">
      <c r="A16" s="357" t="s">
        <v>15</v>
      </c>
      <c r="B16" s="358"/>
      <c r="C16" s="146">
        <v>2490</v>
      </c>
      <c r="D16" s="361" t="s">
        <v>11</v>
      </c>
      <c r="E16" s="358"/>
      <c r="F16" s="358"/>
      <c r="G16" s="358"/>
      <c r="H16" s="359"/>
      <c r="I16" s="360"/>
    </row>
    <row r="17" spans="1:9" ht="15" customHeight="1" thickBot="1">
      <c r="A17" s="357"/>
      <c r="B17" s="358"/>
      <c r="C17" s="358"/>
      <c r="D17" s="358"/>
      <c r="E17" s="358"/>
      <c r="F17" s="358"/>
      <c r="G17" s="358"/>
      <c r="H17" s="362" t="s">
        <v>16</v>
      </c>
      <c r="I17" s="360"/>
    </row>
    <row r="18" spans="1:9" ht="30" customHeight="1">
      <c r="A18" s="357"/>
      <c r="B18" s="358"/>
      <c r="C18" s="38" t="s">
        <v>4</v>
      </c>
      <c r="D18" s="542" t="s">
        <v>17</v>
      </c>
      <c r="E18" s="543"/>
      <c r="F18" s="544"/>
      <c r="G18" s="39"/>
      <c r="H18" s="642" t="s">
        <v>255</v>
      </c>
      <c r="I18" s="643"/>
    </row>
    <row r="19" spans="1:9" ht="15" customHeight="1" thickBot="1">
      <c r="A19" s="363"/>
      <c r="B19" s="364"/>
      <c r="C19" s="43" t="s">
        <v>19</v>
      </c>
      <c r="D19" s="44" t="s">
        <v>20</v>
      </c>
      <c r="E19" s="44" t="s">
        <v>21</v>
      </c>
      <c r="F19" s="45" t="s">
        <v>22</v>
      </c>
      <c r="G19" s="359"/>
      <c r="H19" s="601"/>
      <c r="I19" s="644"/>
    </row>
    <row r="20" spans="1:9" ht="15" customHeight="1">
      <c r="A20" s="357" t="s">
        <v>23</v>
      </c>
      <c r="B20" s="358"/>
      <c r="C20" s="48"/>
      <c r="D20" s="31"/>
      <c r="E20" s="31"/>
      <c r="F20" s="49"/>
      <c r="G20" s="359"/>
      <c r="H20" s="601"/>
      <c r="I20" s="644"/>
    </row>
    <row r="21" spans="1:9" ht="15" customHeight="1">
      <c r="A21" s="357"/>
      <c r="B21" s="358" t="s">
        <v>24</v>
      </c>
      <c r="C21" s="148">
        <f>SUM(D21:F21)</f>
        <v>64</v>
      </c>
      <c r="D21" s="52">
        <v>64</v>
      </c>
      <c r="E21" s="52"/>
      <c r="F21" s="53"/>
      <c r="G21" s="358" t="s">
        <v>11</v>
      </c>
      <c r="H21" s="601"/>
      <c r="I21" s="644"/>
    </row>
    <row r="22" spans="1:9" ht="15" customHeight="1">
      <c r="A22" s="357"/>
      <c r="B22" s="358" t="s">
        <v>25</v>
      </c>
      <c r="C22" s="148">
        <f>SUM(D22:F22)</f>
        <v>734</v>
      </c>
      <c r="D22" s="52">
        <v>557</v>
      </c>
      <c r="E22" s="52">
        <v>162</v>
      </c>
      <c r="F22" s="53">
        <v>15</v>
      </c>
      <c r="G22" s="358" t="s">
        <v>11</v>
      </c>
      <c r="H22" s="601"/>
      <c r="I22" s="644"/>
    </row>
    <row r="23" spans="1:9" ht="15" customHeight="1">
      <c r="A23" s="357"/>
      <c r="B23" s="358" t="s">
        <v>26</v>
      </c>
      <c r="C23" s="148">
        <f>SUM(D23:F23)</f>
        <v>697</v>
      </c>
      <c r="D23" s="52">
        <v>683</v>
      </c>
      <c r="E23" s="52"/>
      <c r="F23" s="53">
        <v>14</v>
      </c>
      <c r="G23" s="358" t="s">
        <v>11</v>
      </c>
      <c r="H23" s="601"/>
      <c r="I23" s="644"/>
    </row>
    <row r="24" spans="1:9" ht="15" customHeight="1" thickBot="1">
      <c r="A24" s="357"/>
      <c r="B24" s="358" t="s">
        <v>27</v>
      </c>
      <c r="C24" s="149">
        <f>SUM(D24:F24)</f>
        <v>168</v>
      </c>
      <c r="D24" s="56">
        <v>168</v>
      </c>
      <c r="E24" s="56"/>
      <c r="F24" s="57"/>
      <c r="G24" s="358" t="s">
        <v>11</v>
      </c>
      <c r="H24" s="601"/>
      <c r="I24" s="644"/>
    </row>
    <row r="25" spans="1:9" ht="15" customHeight="1">
      <c r="A25" s="357"/>
      <c r="B25" s="358"/>
      <c r="C25" s="365"/>
      <c r="D25" s="365"/>
      <c r="E25" s="365"/>
      <c r="F25" s="365"/>
      <c r="G25" s="366"/>
      <c r="H25" s="601"/>
      <c r="I25" s="644"/>
    </row>
    <row r="26" spans="1:9" ht="15" customHeight="1" thickBot="1">
      <c r="A26" s="367"/>
      <c r="B26" s="358"/>
      <c r="C26" s="365"/>
      <c r="D26" s="365"/>
      <c r="E26" s="365"/>
      <c r="F26" s="365"/>
      <c r="G26" s="366"/>
      <c r="H26" s="601"/>
      <c r="I26" s="644"/>
    </row>
    <row r="27" spans="1:9" ht="15" customHeight="1">
      <c r="A27" s="357" t="s">
        <v>28</v>
      </c>
      <c r="B27" s="358" t="s">
        <v>10</v>
      </c>
      <c r="C27" s="150">
        <f>SUM(D27:F27)</f>
        <v>28</v>
      </c>
      <c r="D27" s="63">
        <v>25</v>
      </c>
      <c r="E27" s="63"/>
      <c r="F27" s="151">
        <v>3</v>
      </c>
      <c r="G27" s="358" t="s">
        <v>11</v>
      </c>
      <c r="H27" s="601"/>
      <c r="I27" s="644"/>
    </row>
    <row r="28" spans="1:9" ht="15" customHeight="1">
      <c r="A28" s="357" t="s">
        <v>29</v>
      </c>
      <c r="B28" s="358" t="s">
        <v>12</v>
      </c>
      <c r="C28" s="148">
        <f>SUM(D28:F28)</f>
        <v>200</v>
      </c>
      <c r="D28" s="52">
        <v>167</v>
      </c>
      <c r="E28" s="52"/>
      <c r="F28" s="152">
        <v>33</v>
      </c>
      <c r="G28" s="358" t="s">
        <v>11</v>
      </c>
      <c r="H28" s="601"/>
      <c r="I28" s="644"/>
    </row>
    <row r="29" spans="1:9" ht="15" customHeight="1">
      <c r="A29" s="357"/>
      <c r="B29" s="358" t="s">
        <v>13</v>
      </c>
      <c r="C29" s="148">
        <f>SUM(D29:F29)</f>
        <v>293</v>
      </c>
      <c r="D29" s="52">
        <v>267</v>
      </c>
      <c r="E29" s="52"/>
      <c r="F29" s="152">
        <v>26</v>
      </c>
      <c r="G29" s="358" t="s">
        <v>11</v>
      </c>
      <c r="H29" s="601"/>
      <c r="I29" s="644"/>
    </row>
    <row r="30" spans="1:9" ht="15" customHeight="1" thickBot="1">
      <c r="A30" s="357"/>
      <c r="B30" s="358" t="s">
        <v>30</v>
      </c>
      <c r="C30" s="149">
        <f>SUM(D30:F30)</f>
        <v>298</v>
      </c>
      <c r="D30" s="56">
        <v>294</v>
      </c>
      <c r="E30" s="56"/>
      <c r="F30" s="153">
        <v>4</v>
      </c>
      <c r="G30" s="358" t="s">
        <v>11</v>
      </c>
      <c r="H30" s="604"/>
      <c r="I30" s="645"/>
    </row>
    <row r="31" spans="1:9" ht="15" customHeight="1">
      <c r="A31" s="357"/>
      <c r="B31" s="358"/>
      <c r="C31" s="358" t="s">
        <v>256</v>
      </c>
      <c r="D31" s="358"/>
      <c r="E31" s="358"/>
      <c r="F31" s="358"/>
      <c r="G31" s="358"/>
      <c r="H31" s="359"/>
      <c r="I31" s="360"/>
    </row>
    <row r="32" spans="1:9" ht="15" customHeight="1">
      <c r="A32" s="357"/>
      <c r="B32" s="358"/>
      <c r="C32" s="358"/>
      <c r="D32" s="358"/>
      <c r="E32" s="358"/>
      <c r="F32" s="358"/>
      <c r="G32" s="358"/>
      <c r="H32" s="359"/>
      <c r="I32" s="360"/>
    </row>
    <row r="33" spans="1:9" ht="15" customHeight="1">
      <c r="A33" s="646"/>
      <c r="B33" s="647"/>
      <c r="C33" s="647"/>
      <c r="D33" s="647"/>
      <c r="E33" s="647"/>
      <c r="F33" s="647"/>
      <c r="G33" s="647"/>
      <c r="H33" s="343"/>
      <c r="I33" s="368"/>
    </row>
    <row r="34" spans="1:9" ht="18.75">
      <c r="A34" s="369" t="s">
        <v>32</v>
      </c>
      <c r="B34" s="70"/>
      <c r="C34" s="71"/>
      <c r="D34" s="70"/>
      <c r="E34" s="70"/>
      <c r="F34" s="70"/>
      <c r="G34" s="70"/>
      <c r="H34" s="72"/>
      <c r="I34" s="86"/>
    </row>
    <row r="35" spans="1:9" ht="15" customHeight="1" thickBot="1">
      <c r="A35" s="370"/>
      <c r="B35" s="371"/>
      <c r="C35" s="372"/>
      <c r="D35" s="371"/>
      <c r="E35" s="371"/>
      <c r="F35" s="371"/>
      <c r="G35" s="371"/>
      <c r="H35" s="102"/>
      <c r="I35" s="78"/>
    </row>
    <row r="36" spans="1:9" ht="30.75" customHeight="1" thickBot="1">
      <c r="A36" s="373" t="s">
        <v>33</v>
      </c>
      <c r="B36" s="78"/>
      <c r="C36" s="79" t="s">
        <v>34</v>
      </c>
      <c r="D36" s="80" t="s">
        <v>35</v>
      </c>
      <c r="E36" s="81" t="s">
        <v>36</v>
      </c>
      <c r="F36" s="102"/>
      <c r="G36" s="374" t="s">
        <v>37</v>
      </c>
      <c r="H36" s="102"/>
      <c r="I36" s="78"/>
    </row>
    <row r="37" spans="1:9" ht="15" customHeight="1">
      <c r="A37" s="375" t="s">
        <v>38</v>
      </c>
      <c r="B37" s="102"/>
      <c r="C37" s="376">
        <f aca="true" t="shared" si="0" ref="C37:C44">SUM(D37:E37)</f>
        <v>4</v>
      </c>
      <c r="D37" s="100"/>
      <c r="E37" s="377">
        <v>4</v>
      </c>
      <c r="F37" s="371" t="s">
        <v>11</v>
      </c>
      <c r="G37" s="648" t="s">
        <v>257</v>
      </c>
      <c r="H37" s="649"/>
      <c r="I37" s="643"/>
    </row>
    <row r="38" spans="1:9" ht="15" customHeight="1">
      <c r="A38" s="378" t="s">
        <v>39</v>
      </c>
      <c r="B38" s="102"/>
      <c r="C38" s="84">
        <f t="shared" si="0"/>
        <v>7</v>
      </c>
      <c r="D38" s="85">
        <v>7</v>
      </c>
      <c r="E38" s="86"/>
      <c r="F38" s="371" t="s">
        <v>11</v>
      </c>
      <c r="G38" s="601"/>
      <c r="H38" s="650"/>
      <c r="I38" s="644"/>
    </row>
    <row r="39" spans="1:9" ht="15" customHeight="1">
      <c r="A39" s="375" t="s">
        <v>41</v>
      </c>
      <c r="B39" s="102"/>
      <c r="C39" s="379">
        <f t="shared" si="0"/>
        <v>3</v>
      </c>
      <c r="D39" s="85">
        <v>3</v>
      </c>
      <c r="E39" s="86"/>
      <c r="F39" s="371" t="s">
        <v>11</v>
      </c>
      <c r="G39" s="604"/>
      <c r="H39" s="651"/>
      <c r="I39" s="645"/>
    </row>
    <row r="40" spans="1:9" ht="15" customHeight="1">
      <c r="A40" s="378" t="s">
        <v>43</v>
      </c>
      <c r="B40" s="102"/>
      <c r="C40" s="84">
        <f t="shared" si="0"/>
        <v>4</v>
      </c>
      <c r="D40" s="85"/>
      <c r="E40" s="86">
        <v>4</v>
      </c>
      <c r="F40" s="371" t="s">
        <v>11</v>
      </c>
      <c r="G40" s="639"/>
      <c r="H40" s="640"/>
      <c r="I40" s="641"/>
    </row>
    <row r="41" spans="1:9" ht="15" customHeight="1">
      <c r="A41" s="378" t="s">
        <v>45</v>
      </c>
      <c r="B41" s="102"/>
      <c r="C41" s="84">
        <f t="shared" si="0"/>
        <v>0</v>
      </c>
      <c r="D41" s="85"/>
      <c r="E41" s="86"/>
      <c r="F41" s="371" t="s">
        <v>11</v>
      </c>
      <c r="G41" s="652" t="s">
        <v>258</v>
      </c>
      <c r="H41" s="640"/>
      <c r="I41" s="641"/>
    </row>
    <row r="42" spans="1:9" ht="15" customHeight="1">
      <c r="A42" s="378" t="s">
        <v>46</v>
      </c>
      <c r="B42" s="102"/>
      <c r="C42" s="84">
        <f t="shared" si="0"/>
        <v>4</v>
      </c>
      <c r="D42" s="85">
        <v>2</v>
      </c>
      <c r="E42" s="86">
        <v>2</v>
      </c>
      <c r="F42" s="371" t="s">
        <v>11</v>
      </c>
      <c r="G42" s="636"/>
      <c r="H42" s="637"/>
      <c r="I42" s="638"/>
    </row>
    <row r="43" spans="1:9" ht="15" customHeight="1">
      <c r="A43" s="378" t="s">
        <v>48</v>
      </c>
      <c r="B43" s="102"/>
      <c r="C43" s="84">
        <f t="shared" si="0"/>
        <v>2</v>
      </c>
      <c r="D43" s="85"/>
      <c r="E43" s="86">
        <v>2</v>
      </c>
      <c r="F43" s="371" t="s">
        <v>11</v>
      </c>
      <c r="G43" s="639"/>
      <c r="H43" s="640"/>
      <c r="I43" s="641"/>
    </row>
    <row r="44" spans="1:9" ht="15" customHeight="1">
      <c r="A44" s="378" t="s">
        <v>50</v>
      </c>
      <c r="B44" s="102"/>
      <c r="C44" s="84">
        <f t="shared" si="0"/>
        <v>3</v>
      </c>
      <c r="D44" s="85">
        <v>1</v>
      </c>
      <c r="E44" s="86">
        <v>2</v>
      </c>
      <c r="F44" s="371" t="s">
        <v>11</v>
      </c>
      <c r="G44" s="639"/>
      <c r="H44" s="640"/>
      <c r="I44" s="641"/>
    </row>
    <row r="45" spans="1:9" ht="15" customHeight="1">
      <c r="A45" s="378" t="s">
        <v>51</v>
      </c>
      <c r="B45" s="102"/>
      <c r="C45" s="379">
        <v>2</v>
      </c>
      <c r="D45" s="88">
        <v>1</v>
      </c>
      <c r="E45" s="380">
        <v>2</v>
      </c>
      <c r="F45" s="371" t="s">
        <v>54</v>
      </c>
      <c r="G45" s="636"/>
      <c r="H45" s="637"/>
      <c r="I45" s="638"/>
    </row>
    <row r="46" spans="1:9" ht="15" customHeight="1" thickBot="1">
      <c r="A46" s="378" t="s">
        <v>53</v>
      </c>
      <c r="B46" s="102"/>
      <c r="C46" s="93">
        <f>SUM(D46:E46)</f>
        <v>1</v>
      </c>
      <c r="D46" s="213">
        <v>1</v>
      </c>
      <c r="E46" s="95"/>
      <c r="F46" s="371" t="s">
        <v>11</v>
      </c>
      <c r="G46" s="639"/>
      <c r="H46" s="640"/>
      <c r="I46" s="641"/>
    </row>
    <row r="47" spans="1:9" ht="15" customHeight="1">
      <c r="A47" s="378"/>
      <c r="B47" s="164"/>
      <c r="C47" s="102"/>
      <c r="D47" s="102"/>
      <c r="E47" s="102"/>
      <c r="F47" s="102"/>
      <c r="G47" s="102"/>
      <c r="H47" s="102"/>
      <c r="I47" s="78"/>
    </row>
    <row r="48" spans="1:9" ht="18.75">
      <c r="A48" s="369" t="s">
        <v>56</v>
      </c>
      <c r="B48" s="70"/>
      <c r="C48" s="71"/>
      <c r="D48" s="70"/>
      <c r="E48" s="70"/>
      <c r="F48" s="70"/>
      <c r="G48" s="70"/>
      <c r="H48" s="72"/>
      <c r="I48" s="86"/>
    </row>
    <row r="49" spans="1:9" ht="15" customHeight="1" thickBot="1">
      <c r="A49" s="370"/>
      <c r="B49" s="371"/>
      <c r="C49" s="372"/>
      <c r="D49" s="371"/>
      <c r="E49" s="102"/>
      <c r="F49" s="102"/>
      <c r="G49" s="102"/>
      <c r="H49" s="102"/>
      <c r="I49" s="78"/>
    </row>
    <row r="50" spans="1:9" ht="25.5">
      <c r="A50" s="635" t="s">
        <v>57</v>
      </c>
      <c r="B50" s="102"/>
      <c r="C50" s="553" t="s">
        <v>58</v>
      </c>
      <c r="D50" s="555" t="s">
        <v>59</v>
      </c>
      <c r="E50" s="556"/>
      <c r="F50" s="557" t="s">
        <v>60</v>
      </c>
      <c r="G50" s="558"/>
      <c r="H50" s="102"/>
      <c r="I50" s="381" t="s">
        <v>61</v>
      </c>
    </row>
    <row r="51" spans="1:9" ht="41.25" thickBot="1">
      <c r="A51" s="635"/>
      <c r="B51" s="102"/>
      <c r="C51" s="554"/>
      <c r="D51" s="103" t="s">
        <v>62</v>
      </c>
      <c r="E51" s="104" t="s">
        <v>63</v>
      </c>
      <c r="F51" s="103" t="s">
        <v>62</v>
      </c>
      <c r="G51" s="105" t="s">
        <v>63</v>
      </c>
      <c r="H51" s="382"/>
      <c r="I51" s="78"/>
    </row>
    <row r="52" spans="1:9" ht="15" customHeight="1">
      <c r="A52" s="375" t="s">
        <v>64</v>
      </c>
      <c r="B52" s="102"/>
      <c r="C52" s="165">
        <f>SUM(D52:G52)</f>
        <v>36</v>
      </c>
      <c r="D52" s="325">
        <v>4</v>
      </c>
      <c r="E52" s="328">
        <v>6</v>
      </c>
      <c r="F52" s="325">
        <v>2</v>
      </c>
      <c r="G52" s="329">
        <v>24</v>
      </c>
      <c r="H52" s="371" t="s">
        <v>11</v>
      </c>
      <c r="I52" s="383" t="s">
        <v>259</v>
      </c>
    </row>
    <row r="53" spans="1:9" ht="15" customHeight="1">
      <c r="A53" s="378" t="s">
        <v>65</v>
      </c>
      <c r="B53" s="102"/>
      <c r="C53" s="169">
        <f>SUM(D53:G53)</f>
        <v>75</v>
      </c>
      <c r="D53" s="330"/>
      <c r="E53" s="331">
        <v>1</v>
      </c>
      <c r="F53" s="330">
        <v>1</v>
      </c>
      <c r="G53" s="312">
        <v>73</v>
      </c>
      <c r="H53" s="371" t="s">
        <v>11</v>
      </c>
      <c r="I53" s="384" t="s">
        <v>260</v>
      </c>
    </row>
    <row r="54" spans="1:9" ht="15" customHeight="1">
      <c r="A54" s="375" t="s">
        <v>66</v>
      </c>
      <c r="B54" s="102"/>
      <c r="C54" s="169">
        <f>SUM(D54:G54)</f>
        <v>9</v>
      </c>
      <c r="D54" s="330">
        <v>2</v>
      </c>
      <c r="E54" s="331"/>
      <c r="F54" s="330"/>
      <c r="G54" s="312">
        <v>7</v>
      </c>
      <c r="H54" s="371" t="s">
        <v>11</v>
      </c>
      <c r="I54" s="384" t="s">
        <v>261</v>
      </c>
    </row>
    <row r="55" spans="1:9" ht="15" customHeight="1" thickBot="1">
      <c r="A55" s="378"/>
      <c r="B55" s="102"/>
      <c r="C55" s="130"/>
      <c r="D55" s="286"/>
      <c r="E55" s="286"/>
      <c r="F55" s="286"/>
      <c r="G55" s="286"/>
      <c r="H55" s="382"/>
      <c r="I55" s="384"/>
    </row>
    <row r="56" spans="1:9" ht="15" customHeight="1" thickBot="1">
      <c r="A56" s="378" t="s">
        <v>67</v>
      </c>
      <c r="B56" s="102"/>
      <c r="C56" s="174">
        <f>SUM(D56:G56)</f>
        <v>10</v>
      </c>
      <c r="D56" s="334">
        <v>4</v>
      </c>
      <c r="E56" s="335"/>
      <c r="F56" s="334"/>
      <c r="G56" s="336">
        <v>6</v>
      </c>
      <c r="H56" s="371" t="s">
        <v>11</v>
      </c>
      <c r="I56" s="384"/>
    </row>
    <row r="57" spans="1:9" ht="15" customHeight="1" thickBot="1">
      <c r="A57" s="378"/>
      <c r="B57" s="102"/>
      <c r="C57" s="130"/>
      <c r="D57" s="286"/>
      <c r="E57" s="286"/>
      <c r="F57" s="286"/>
      <c r="G57" s="286"/>
      <c r="H57" s="382"/>
      <c r="I57" s="384"/>
    </row>
    <row r="58" spans="1:9" ht="15" customHeight="1">
      <c r="A58" s="378" t="s">
        <v>68</v>
      </c>
      <c r="B58" s="102"/>
      <c r="C58" s="165">
        <f>SUM(D58:G58)</f>
        <v>14</v>
      </c>
      <c r="D58" s="325">
        <v>2</v>
      </c>
      <c r="E58" s="328">
        <v>3</v>
      </c>
      <c r="F58" s="325">
        <v>1</v>
      </c>
      <c r="G58" s="329">
        <v>8</v>
      </c>
      <c r="H58" s="371" t="s">
        <v>11</v>
      </c>
      <c r="I58" s="384"/>
    </row>
    <row r="59" spans="1:9" ht="15" customHeight="1">
      <c r="A59" s="378" t="s">
        <v>69</v>
      </c>
      <c r="B59" s="102"/>
      <c r="C59" s="169">
        <f>SUM(D59:G59)</f>
        <v>12</v>
      </c>
      <c r="D59" s="330">
        <v>1</v>
      </c>
      <c r="E59" s="331">
        <v>2</v>
      </c>
      <c r="F59" s="330"/>
      <c r="G59" s="312">
        <v>9</v>
      </c>
      <c r="H59" s="371" t="s">
        <v>11</v>
      </c>
      <c r="I59" s="653" t="s">
        <v>262</v>
      </c>
    </row>
    <row r="60" spans="1:9" ht="15" customHeight="1" thickBot="1">
      <c r="A60" s="378" t="s">
        <v>70</v>
      </c>
      <c r="B60" s="102"/>
      <c r="C60" s="178">
        <f>SUM(D60:G60)</f>
        <v>85</v>
      </c>
      <c r="D60" s="337">
        <v>1</v>
      </c>
      <c r="E60" s="338"/>
      <c r="F60" s="337"/>
      <c r="G60" s="323">
        <v>84</v>
      </c>
      <c r="H60" s="371" t="s">
        <v>11</v>
      </c>
      <c r="I60" s="654"/>
    </row>
    <row r="61" spans="1:9" ht="15" customHeight="1">
      <c r="A61" s="378"/>
      <c r="B61" s="130"/>
      <c r="C61" s="201"/>
      <c r="D61" s="201"/>
      <c r="E61" s="102"/>
      <c r="F61" s="102"/>
      <c r="G61" s="102"/>
      <c r="H61" s="102"/>
      <c r="I61" s="78"/>
    </row>
    <row r="62" spans="1:9" ht="15" customHeight="1">
      <c r="A62" s="378" t="s">
        <v>263</v>
      </c>
      <c r="B62" s="130"/>
      <c r="C62" s="183">
        <v>7</v>
      </c>
      <c r="D62" s="371" t="s">
        <v>11</v>
      </c>
      <c r="E62" s="133"/>
      <c r="F62" s="102"/>
      <c r="G62" s="102"/>
      <c r="H62" s="102"/>
      <c r="I62" s="78"/>
    </row>
    <row r="63" spans="1:9" ht="15" customHeight="1">
      <c r="A63" s="378" t="s">
        <v>72</v>
      </c>
      <c r="B63" s="130"/>
      <c r="C63" s="183">
        <v>10</v>
      </c>
      <c r="D63" s="371" t="s">
        <v>11</v>
      </c>
      <c r="E63" s="133"/>
      <c r="F63" s="102"/>
      <c r="G63" s="102"/>
      <c r="H63" s="102"/>
      <c r="I63" s="78"/>
    </row>
    <row r="64" spans="1:9" ht="15" customHeight="1">
      <c r="A64" s="378"/>
      <c r="B64" s="130"/>
      <c r="C64" s="133"/>
      <c r="D64" s="371"/>
      <c r="E64" s="133"/>
      <c r="F64" s="102"/>
      <c r="G64" s="102"/>
      <c r="H64" s="102"/>
      <c r="I64" s="78"/>
    </row>
    <row r="65" spans="1:9" ht="12.75">
      <c r="A65" s="342"/>
      <c r="B65" s="343"/>
      <c r="C65" s="343"/>
      <c r="D65" s="343"/>
      <c r="E65" s="343"/>
      <c r="F65" s="343"/>
      <c r="G65" s="343"/>
      <c r="H65" s="343"/>
      <c r="I65" s="368"/>
    </row>
    <row r="66" spans="1:9" ht="15" customHeight="1">
      <c r="A66" s="342"/>
      <c r="B66" s="343"/>
      <c r="C66" s="343"/>
      <c r="D66" s="343"/>
      <c r="E66" s="343"/>
      <c r="F66" s="343"/>
      <c r="G66" s="343"/>
      <c r="H66" s="343"/>
      <c r="I66" s="344"/>
    </row>
    <row r="67" spans="1:9" s="2" customFormat="1" ht="15" customHeight="1">
      <c r="A67" s="655" t="s">
        <v>73</v>
      </c>
      <c r="B67" s="656"/>
      <c r="C67" s="656"/>
      <c r="D67" s="656"/>
      <c r="E67" s="656"/>
      <c r="F67" s="656"/>
      <c r="G67" s="656"/>
      <c r="H67" s="385" t="s">
        <v>74</v>
      </c>
      <c r="I67" s="368"/>
    </row>
    <row r="68" spans="1:9" s="2" customFormat="1" ht="15" customHeight="1">
      <c r="A68" s="526"/>
      <c r="B68" s="527"/>
      <c r="C68" s="527" t="s">
        <v>362</v>
      </c>
      <c r="D68" s="527"/>
      <c r="E68" s="527"/>
      <c r="F68" s="527"/>
      <c r="G68" s="527"/>
      <c r="H68" s="385"/>
      <c r="I68" s="368"/>
    </row>
    <row r="69" spans="1:9" s="2" customFormat="1" ht="15" customHeight="1">
      <c r="A69" s="657" t="s">
        <v>76</v>
      </c>
      <c r="B69" s="658"/>
      <c r="C69" s="658"/>
      <c r="D69" s="658"/>
      <c r="E69" s="548"/>
      <c r="F69" s="184">
        <v>20</v>
      </c>
      <c r="G69" s="137" t="s">
        <v>11</v>
      </c>
      <c r="H69" s="659" t="s">
        <v>264</v>
      </c>
      <c r="I69" s="660"/>
    </row>
    <row r="70" spans="1:9" s="2" customFormat="1" ht="14.25" customHeight="1">
      <c r="A70" s="657" t="s">
        <v>77</v>
      </c>
      <c r="B70" s="658"/>
      <c r="C70" s="658"/>
      <c r="D70" s="658"/>
      <c r="E70" s="548"/>
      <c r="F70" s="208">
        <v>2</v>
      </c>
      <c r="G70" s="137" t="s">
        <v>11</v>
      </c>
      <c r="H70" s="661"/>
      <c r="I70" s="660"/>
    </row>
    <row r="71" spans="1:9" ht="13.5" thickBot="1">
      <c r="A71" s="386"/>
      <c r="B71" s="387"/>
      <c r="C71" s="387"/>
      <c r="D71" s="387"/>
      <c r="E71" s="387"/>
      <c r="F71" s="387"/>
      <c r="G71" s="387"/>
      <c r="H71" s="387"/>
      <c r="I71" s="388"/>
    </row>
    <row r="75" spans="2:7" ht="15" customHeight="1">
      <c r="B75" s="142"/>
      <c r="E75" s="143"/>
      <c r="F75" s="143"/>
      <c r="G75" s="143"/>
    </row>
  </sheetData>
  <sheetProtection/>
  <mergeCells count="26">
    <mergeCell ref="A67:G67"/>
    <mergeCell ref="A69:E69"/>
    <mergeCell ref="H69:I70"/>
    <mergeCell ref="A70:E70"/>
    <mergeCell ref="H18:I30"/>
    <mergeCell ref="A33:G33"/>
    <mergeCell ref="G37:I39"/>
    <mergeCell ref="G40:I40"/>
    <mergeCell ref="G41:I41"/>
    <mergeCell ref="I59:I60"/>
    <mergeCell ref="A50:A51"/>
    <mergeCell ref="C50:C51"/>
    <mergeCell ref="D50:E50"/>
    <mergeCell ref="F50:G50"/>
    <mergeCell ref="D18:F18"/>
    <mergeCell ref="G42:I42"/>
    <mergeCell ref="G43:I43"/>
    <mergeCell ref="G44:I44"/>
    <mergeCell ref="G45:I45"/>
    <mergeCell ref="G46:I46"/>
    <mergeCell ref="A13:G13"/>
    <mergeCell ref="A1:D1"/>
    <mergeCell ref="E1:F1"/>
    <mergeCell ref="D6:F6"/>
    <mergeCell ref="H6:I7"/>
    <mergeCell ref="H8:I11"/>
  </mergeCells>
  <printOptions/>
  <pageMargins left="0.7874015748031497" right="0.7874015748031497" top="0.984251968503937" bottom="0.984251968503937" header="0.5118110236220472" footer="0.5118110236220472"/>
  <pageSetup fitToHeight="1" fitToWidth="1" horizontalDpi="600" verticalDpi="600" orientation="portrait" paperSize="8" scale="62" r:id="rId1"/>
  <headerFooter alignWithMargins="0">
    <oddHeader>&amp;L&amp;F&amp;R&amp;D</oddHeader>
    <oddFooter>&amp;R&amp;P(&amp;N)</oddFooter>
  </headerFooter>
  <rowBreaks count="1" manualBreakCount="1">
    <brk id="33" max="8" man="1"/>
  </rowBreaks>
</worksheet>
</file>

<file path=xl/worksheets/sheet2.xml><?xml version="1.0" encoding="utf-8"?>
<worksheet xmlns="http://schemas.openxmlformats.org/spreadsheetml/2006/main" xmlns:r="http://schemas.openxmlformats.org/officeDocument/2006/relationships">
  <dimension ref="A1:K94"/>
  <sheetViews>
    <sheetView zoomScaleSheetLayoutView="100" zoomScalePageLayoutView="0" workbookViewId="0" topLeftCell="A1">
      <selection activeCell="J40" sqref="J4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24.57421875" style="2" customWidth="1"/>
    <col min="10" max="21" width="9.140625" style="2" customWidth="1"/>
  </cols>
  <sheetData>
    <row r="1" spans="1:9" ht="18.75">
      <c r="A1" s="536" t="s">
        <v>78</v>
      </c>
      <c r="B1" s="536"/>
      <c r="C1" s="536"/>
      <c r="D1" s="536"/>
      <c r="E1" s="537" t="s">
        <v>79</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16</v>
      </c>
      <c r="I5" s="8"/>
    </row>
    <row r="6" spans="1:9" ht="15" customHeight="1">
      <c r="A6" s="7"/>
      <c r="B6" s="7"/>
      <c r="C6" s="10" t="s">
        <v>4</v>
      </c>
      <c r="D6" s="538" t="s">
        <v>80</v>
      </c>
      <c r="E6" s="539"/>
      <c r="F6" s="540"/>
      <c r="G6" s="7"/>
      <c r="H6" s="144"/>
      <c r="I6" s="12"/>
    </row>
    <row r="7" spans="1:9" ht="15" customHeight="1" thickBot="1">
      <c r="A7" s="7"/>
      <c r="B7" s="7"/>
      <c r="C7" s="13"/>
      <c r="D7" s="14" t="s">
        <v>6</v>
      </c>
      <c r="E7" s="14" t="s">
        <v>7</v>
      </c>
      <c r="F7" s="145" t="s">
        <v>81</v>
      </c>
      <c r="G7" s="7"/>
      <c r="H7" s="16"/>
      <c r="I7" s="17"/>
    </row>
    <row r="8" spans="1:9" ht="15" customHeight="1">
      <c r="A8" s="18" t="s">
        <v>82</v>
      </c>
      <c r="B8" s="7"/>
      <c r="C8" s="19"/>
      <c r="D8" s="20"/>
      <c r="E8" s="20"/>
      <c r="F8" s="21"/>
      <c r="G8" s="7"/>
      <c r="H8" s="16"/>
      <c r="I8" s="17"/>
    </row>
    <row r="9" spans="1:9" ht="15" customHeight="1">
      <c r="A9" s="7"/>
      <c r="B9" s="7" t="s">
        <v>10</v>
      </c>
      <c r="C9" s="22">
        <f>SUM(D9:F9)</f>
        <v>31</v>
      </c>
      <c r="D9" s="23">
        <v>4</v>
      </c>
      <c r="E9" s="23">
        <v>3</v>
      </c>
      <c r="F9" s="24">
        <v>24</v>
      </c>
      <c r="G9" s="7" t="s">
        <v>11</v>
      </c>
      <c r="H9" s="16"/>
      <c r="I9" s="17"/>
    </row>
    <row r="10" spans="1:9" ht="15" customHeight="1" thickBot="1">
      <c r="A10" s="7"/>
      <c r="B10" s="7" t="s">
        <v>12</v>
      </c>
      <c r="C10" s="22">
        <f>SUM(D10:F10)</f>
        <v>164</v>
      </c>
      <c r="D10" s="25">
        <v>30</v>
      </c>
      <c r="E10" s="25">
        <v>15</v>
      </c>
      <c r="F10" s="26">
        <v>119</v>
      </c>
      <c r="G10" s="7" t="s">
        <v>11</v>
      </c>
      <c r="H10" s="16"/>
      <c r="I10" s="17"/>
    </row>
    <row r="11" spans="1:9" ht="15" customHeight="1" thickBot="1">
      <c r="A11" s="7"/>
      <c r="B11" s="7" t="s">
        <v>13</v>
      </c>
      <c r="C11" s="27">
        <v>384</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6" t="s">
        <v>83</v>
      </c>
      <c r="B16" s="33"/>
      <c r="C16" s="146">
        <v>2773</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147"/>
      <c r="I18" s="41"/>
    </row>
    <row r="19" spans="1:9" ht="15" customHeight="1" thickBot="1">
      <c r="A19" s="42"/>
      <c r="B19" s="42"/>
      <c r="C19" s="43" t="s">
        <v>19</v>
      </c>
      <c r="D19" s="44" t="s">
        <v>20</v>
      </c>
      <c r="E19" s="44" t="s">
        <v>21</v>
      </c>
      <c r="F19" s="45" t="s">
        <v>22</v>
      </c>
      <c r="G19" s="34"/>
      <c r="H19" s="46"/>
      <c r="I19" s="47"/>
    </row>
    <row r="20" spans="1:9" ht="15" customHeight="1">
      <c r="A20" s="33" t="s">
        <v>84</v>
      </c>
      <c r="B20" s="33"/>
      <c r="C20" s="48"/>
      <c r="D20" s="31"/>
      <c r="E20" s="31"/>
      <c r="F20" s="49"/>
      <c r="G20" s="34"/>
      <c r="H20" s="46"/>
      <c r="I20" s="47"/>
    </row>
    <row r="21" spans="1:9" ht="15" customHeight="1">
      <c r="A21" s="33"/>
      <c r="B21" s="33" t="s">
        <v>24</v>
      </c>
      <c r="C21" s="148">
        <f>SUM(D21:F21)</f>
        <v>0</v>
      </c>
      <c r="D21" s="52"/>
      <c r="E21" s="52"/>
      <c r="F21" s="53"/>
      <c r="G21" s="33" t="s">
        <v>11</v>
      </c>
      <c r="H21" s="46"/>
      <c r="I21" s="47"/>
    </row>
    <row r="22" spans="1:9" ht="15" customHeight="1">
      <c r="A22" s="33"/>
      <c r="B22" s="33" t="s">
        <v>25</v>
      </c>
      <c r="C22" s="148">
        <f>SUM(D22:F22)</f>
        <v>511</v>
      </c>
      <c r="D22" s="52">
        <v>249</v>
      </c>
      <c r="E22" s="52">
        <v>259</v>
      </c>
      <c r="F22" s="53">
        <v>3</v>
      </c>
      <c r="G22" s="33" t="s">
        <v>11</v>
      </c>
      <c r="H22" s="46"/>
      <c r="I22" s="47"/>
    </row>
    <row r="23" spans="1:9" ht="15" customHeight="1">
      <c r="A23" s="33"/>
      <c r="B23" s="33" t="s">
        <v>26</v>
      </c>
      <c r="C23" s="148">
        <f>SUM(D23:F23)</f>
        <v>1027</v>
      </c>
      <c r="D23" s="52">
        <v>1018</v>
      </c>
      <c r="E23" s="52"/>
      <c r="F23" s="53">
        <v>9</v>
      </c>
      <c r="G23" s="33" t="s">
        <v>11</v>
      </c>
      <c r="H23" s="46"/>
      <c r="I23" s="47"/>
    </row>
    <row r="24" spans="1:9" ht="15" customHeight="1" thickBot="1">
      <c r="A24" s="33"/>
      <c r="B24" s="33" t="s">
        <v>27</v>
      </c>
      <c r="C24" s="149">
        <f>SUM(D24:F24)</f>
        <v>279</v>
      </c>
      <c r="D24" s="56">
        <v>279</v>
      </c>
      <c r="E24" s="56"/>
      <c r="F24" s="57"/>
      <c r="G24" s="33" t="s">
        <v>11</v>
      </c>
      <c r="H24" s="46"/>
      <c r="I24" s="47"/>
    </row>
    <row r="25" spans="1:9" ht="15" customHeight="1">
      <c r="A25" s="33"/>
      <c r="B25" s="33"/>
      <c r="C25" s="58"/>
      <c r="D25" s="58"/>
      <c r="E25" s="58"/>
      <c r="F25" s="58"/>
      <c r="G25" s="59"/>
      <c r="H25" s="46"/>
      <c r="I25" s="47"/>
    </row>
    <row r="26" spans="1:9" ht="15" customHeight="1" thickBot="1">
      <c r="A26" s="36"/>
      <c r="B26" s="33"/>
      <c r="C26" s="58"/>
      <c r="D26" s="58"/>
      <c r="E26" s="58"/>
      <c r="F26" s="58"/>
      <c r="G26" s="59"/>
      <c r="H26" s="60"/>
      <c r="I26" s="47"/>
    </row>
    <row r="27" spans="1:9" ht="15" customHeight="1">
      <c r="A27" s="36" t="s">
        <v>85</v>
      </c>
      <c r="B27" s="33" t="s">
        <v>10</v>
      </c>
      <c r="C27" s="150">
        <f>SUM(D27:F27)</f>
        <v>31</v>
      </c>
      <c r="D27" s="63">
        <v>31</v>
      </c>
      <c r="E27" s="63"/>
      <c r="F27" s="151"/>
      <c r="G27" s="33" t="s">
        <v>11</v>
      </c>
      <c r="H27" s="46"/>
      <c r="I27" s="47"/>
    </row>
    <row r="28" spans="1:9" ht="15" customHeight="1">
      <c r="A28" s="33" t="s">
        <v>29</v>
      </c>
      <c r="B28" s="33" t="s">
        <v>12</v>
      </c>
      <c r="C28" s="148">
        <f>SUM(D28:F28)</f>
        <v>164</v>
      </c>
      <c r="D28" s="52">
        <v>145</v>
      </c>
      <c r="E28" s="52"/>
      <c r="F28" s="152">
        <v>19</v>
      </c>
      <c r="G28" s="33" t="s">
        <v>11</v>
      </c>
      <c r="H28" s="46"/>
      <c r="I28" s="47"/>
    </row>
    <row r="29" spans="1:9" ht="15" customHeight="1">
      <c r="A29" s="33"/>
      <c r="B29" s="33" t="s">
        <v>13</v>
      </c>
      <c r="C29" s="148">
        <f>SUM(D29:F29)</f>
        <v>384</v>
      </c>
      <c r="D29" s="52">
        <v>198</v>
      </c>
      <c r="E29" s="52"/>
      <c r="F29" s="152">
        <v>186</v>
      </c>
      <c r="G29" s="33" t="s">
        <v>11</v>
      </c>
      <c r="H29" s="46"/>
      <c r="I29" s="47"/>
    </row>
    <row r="30" spans="1:9" ht="15" customHeight="1" thickBot="1">
      <c r="A30" s="33"/>
      <c r="B30" s="33" t="s">
        <v>30</v>
      </c>
      <c r="C30" s="149">
        <f>SUM(D30:F30)</f>
        <v>148</v>
      </c>
      <c r="D30" s="56">
        <v>120</v>
      </c>
      <c r="E30" s="56"/>
      <c r="F30" s="153">
        <v>28</v>
      </c>
      <c r="G30" s="33" t="s">
        <v>11</v>
      </c>
      <c r="H30" s="67"/>
      <c r="I30" s="68"/>
    </row>
    <row r="31" spans="1:9" ht="15" customHeight="1">
      <c r="A31" s="33"/>
      <c r="B31" s="33"/>
      <c r="C31" s="33" t="s">
        <v>31</v>
      </c>
      <c r="D31" s="33"/>
      <c r="E31" s="33"/>
      <c r="F31" s="33"/>
      <c r="G31" s="33"/>
      <c r="H31" s="34"/>
      <c r="I31" s="34"/>
    </row>
    <row r="32" spans="1:9" ht="15" customHeight="1">
      <c r="A32" s="33" t="s">
        <v>86</v>
      </c>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87</v>
      </c>
      <c r="B36" s="102"/>
      <c r="C36" s="154" t="s">
        <v>34</v>
      </c>
      <c r="D36" s="80" t="s">
        <v>88</v>
      </c>
      <c r="E36" s="81" t="s">
        <v>36</v>
      </c>
      <c r="F36" s="76"/>
      <c r="G36" s="155" t="s">
        <v>16</v>
      </c>
      <c r="H36" s="76"/>
      <c r="I36" s="76"/>
    </row>
    <row r="37" spans="1:9" ht="15" customHeight="1">
      <c r="A37" s="83" t="s">
        <v>38</v>
      </c>
      <c r="B37" s="102"/>
      <c r="C37" s="156">
        <f>SUM(D37:G37)</f>
        <v>1</v>
      </c>
      <c r="D37" s="84">
        <v>1</v>
      </c>
      <c r="E37" s="84"/>
      <c r="F37" s="74" t="s">
        <v>11</v>
      </c>
      <c r="G37" s="157" t="s">
        <v>89</v>
      </c>
      <c r="H37" s="158"/>
      <c r="I37" s="76"/>
    </row>
    <row r="38" spans="1:9" ht="15" customHeight="1">
      <c r="A38" s="89" t="s">
        <v>39</v>
      </c>
      <c r="B38" s="102"/>
      <c r="C38" s="156">
        <f>SUM(D38:G38)</f>
        <v>4</v>
      </c>
      <c r="D38" s="84">
        <v>4</v>
      </c>
      <c r="E38" s="84"/>
      <c r="F38" s="74" t="s">
        <v>11</v>
      </c>
      <c r="G38" s="159" t="s">
        <v>90</v>
      </c>
      <c r="H38" s="160"/>
      <c r="I38" s="76"/>
    </row>
    <row r="39" spans="1:9" ht="15" customHeight="1">
      <c r="A39" s="83" t="s">
        <v>41</v>
      </c>
      <c r="B39" s="102"/>
      <c r="C39" s="156">
        <f>SUM(D39:G39)</f>
        <v>1</v>
      </c>
      <c r="D39" s="84">
        <v>1</v>
      </c>
      <c r="E39" s="84"/>
      <c r="F39" s="74" t="s">
        <v>11</v>
      </c>
      <c r="G39" s="159" t="s">
        <v>91</v>
      </c>
      <c r="H39" s="160"/>
      <c r="I39" s="76"/>
    </row>
    <row r="40" spans="1:9" ht="15" customHeight="1">
      <c r="A40" s="89" t="s">
        <v>43</v>
      </c>
      <c r="B40" s="102"/>
      <c r="C40" s="156">
        <f>SUM(G40:G40)</f>
        <v>0</v>
      </c>
      <c r="D40" s="84">
        <v>4</v>
      </c>
      <c r="E40" s="84"/>
      <c r="F40" s="74" t="s">
        <v>11</v>
      </c>
      <c r="G40" s="159" t="s">
        <v>92</v>
      </c>
      <c r="H40" s="160"/>
      <c r="I40" s="76"/>
    </row>
    <row r="41" spans="1:9" ht="15" customHeight="1">
      <c r="A41" s="89" t="s">
        <v>45</v>
      </c>
      <c r="B41" s="102"/>
      <c r="C41" s="156">
        <f>SUM(D41:E41)</f>
        <v>0</v>
      </c>
      <c r="D41" s="84"/>
      <c r="E41" s="84"/>
      <c r="F41" s="74" t="s">
        <v>11</v>
      </c>
      <c r="G41" s="159"/>
      <c r="H41" s="160"/>
      <c r="I41" s="76"/>
    </row>
    <row r="42" spans="1:9" ht="15" customHeight="1">
      <c r="A42" s="89" t="s">
        <v>46</v>
      </c>
      <c r="B42" s="102"/>
      <c r="C42" s="156">
        <f>SUM(D42:E42)</f>
        <v>0</v>
      </c>
      <c r="D42" s="84"/>
      <c r="E42" s="84"/>
      <c r="F42" s="74" t="s">
        <v>11</v>
      </c>
      <c r="G42" s="159"/>
      <c r="H42" s="160"/>
      <c r="I42" s="76"/>
    </row>
    <row r="43" spans="1:9" ht="15" customHeight="1">
      <c r="A43" s="89" t="s">
        <v>48</v>
      </c>
      <c r="B43" s="102"/>
      <c r="C43" s="156">
        <f>SUM(D43:G43)</f>
        <v>3</v>
      </c>
      <c r="D43" s="84">
        <v>3</v>
      </c>
      <c r="E43" s="84"/>
      <c r="F43" s="74" t="s">
        <v>11</v>
      </c>
      <c r="G43" s="159" t="s">
        <v>93</v>
      </c>
      <c r="H43" s="160"/>
      <c r="I43" s="76"/>
    </row>
    <row r="44" spans="1:9" ht="15" customHeight="1">
      <c r="A44" s="89" t="s">
        <v>94</v>
      </c>
      <c r="B44" s="102"/>
      <c r="C44" s="156">
        <f>SUM(G44:G44)</f>
        <v>0</v>
      </c>
      <c r="D44" s="84">
        <v>1</v>
      </c>
      <c r="E44" s="84"/>
      <c r="F44" s="74" t="s">
        <v>11</v>
      </c>
      <c r="G44" s="159" t="s">
        <v>95</v>
      </c>
      <c r="H44" s="160"/>
      <c r="I44" s="76"/>
    </row>
    <row r="45" spans="1:9" ht="15" customHeight="1" thickBot="1">
      <c r="A45" s="89" t="s">
        <v>96</v>
      </c>
      <c r="B45" s="102"/>
      <c r="C45" s="161">
        <f>SUM(D45:G45)</f>
        <v>2</v>
      </c>
      <c r="D45" s="93">
        <v>2</v>
      </c>
      <c r="E45" s="93"/>
      <c r="F45" s="74" t="s">
        <v>11</v>
      </c>
      <c r="G45" s="162" t="s">
        <v>97</v>
      </c>
      <c r="H45" s="163"/>
      <c r="I45" s="76"/>
    </row>
    <row r="46" spans="1:9" ht="15" customHeight="1">
      <c r="A46" s="89" t="s">
        <v>53</v>
      </c>
      <c r="B46" s="102"/>
      <c r="C46" s="156"/>
      <c r="D46" s="84"/>
      <c r="E46" s="84"/>
      <c r="F46" s="74" t="s">
        <v>11</v>
      </c>
      <c r="G46" s="159"/>
      <c r="H46" s="160"/>
      <c r="I46" s="76"/>
    </row>
    <row r="47" spans="1:9" ht="15" customHeight="1">
      <c r="A47" s="89"/>
      <c r="B47" s="164"/>
      <c r="C47" s="76"/>
      <c r="D47" s="76"/>
      <c r="E47" s="76"/>
      <c r="F47" s="76"/>
      <c r="G47" s="76"/>
      <c r="H47" s="76"/>
      <c r="I47" s="76"/>
    </row>
    <row r="48" spans="1:9" ht="18.75">
      <c r="A48" s="69" t="s">
        <v>56</v>
      </c>
      <c r="B48" s="70"/>
      <c r="C48" s="71"/>
      <c r="D48" s="70"/>
      <c r="E48" s="70" t="s">
        <v>362</v>
      </c>
      <c r="F48" s="70"/>
      <c r="G48" s="70"/>
      <c r="H48" s="72"/>
      <c r="I48" s="72"/>
    </row>
    <row r="49" spans="1:9" ht="15" customHeight="1" thickBot="1">
      <c r="A49" s="73"/>
      <c r="B49" s="74"/>
      <c r="C49" s="75"/>
      <c r="D49" s="74"/>
      <c r="E49" s="76"/>
      <c r="F49" s="76"/>
      <c r="G49" s="76"/>
      <c r="H49" s="76"/>
      <c r="I49" s="76"/>
    </row>
    <row r="50" spans="1:9" ht="15" customHeight="1">
      <c r="A50" s="552" t="s">
        <v>98</v>
      </c>
      <c r="B50" s="102"/>
      <c r="C50" s="553" t="s">
        <v>58</v>
      </c>
      <c r="D50" s="555" t="s">
        <v>59</v>
      </c>
      <c r="E50" s="556"/>
      <c r="F50" s="557" t="s">
        <v>60</v>
      </c>
      <c r="G50" s="558"/>
      <c r="H50" s="76"/>
      <c r="I50" s="155" t="s">
        <v>16</v>
      </c>
    </row>
    <row r="51" spans="1:9" ht="41.25" thickBot="1">
      <c r="A51" s="552"/>
      <c r="B51" s="102"/>
      <c r="C51" s="554"/>
      <c r="D51" s="103" t="s">
        <v>62</v>
      </c>
      <c r="E51" s="104" t="s">
        <v>63</v>
      </c>
      <c r="F51" s="103" t="s">
        <v>62</v>
      </c>
      <c r="G51" s="105" t="s">
        <v>63</v>
      </c>
      <c r="H51" s="106"/>
      <c r="I51" s="107"/>
    </row>
    <row r="52" spans="1:9" ht="15" customHeight="1">
      <c r="A52" s="83" t="s">
        <v>64</v>
      </c>
      <c r="B52" s="102"/>
      <c r="C52" s="165">
        <f>SUM(D52:G52)</f>
        <v>24</v>
      </c>
      <c r="D52" s="166">
        <v>7</v>
      </c>
      <c r="E52" s="167">
        <v>2</v>
      </c>
      <c r="F52" s="166">
        <v>2</v>
      </c>
      <c r="G52" s="168">
        <v>13</v>
      </c>
      <c r="H52" s="74" t="s">
        <v>11</v>
      </c>
      <c r="I52" s="112"/>
    </row>
    <row r="53" spans="1:9" ht="15" customHeight="1">
      <c r="A53" s="89" t="s">
        <v>65</v>
      </c>
      <c r="B53" s="102"/>
      <c r="C53" s="169">
        <f>SUM(D53:G53)</f>
        <v>4</v>
      </c>
      <c r="D53" s="170"/>
      <c r="E53" s="171"/>
      <c r="F53" s="170"/>
      <c r="G53" s="172">
        <v>4</v>
      </c>
      <c r="H53" s="74" t="s">
        <v>11</v>
      </c>
      <c r="I53" s="112"/>
    </row>
    <row r="54" spans="1:9" ht="15" customHeight="1">
      <c r="A54" s="83" t="s">
        <v>66</v>
      </c>
      <c r="B54" s="102"/>
      <c r="C54" s="169">
        <f>SUM(D54:G54)</f>
        <v>15</v>
      </c>
      <c r="D54" s="170">
        <v>5</v>
      </c>
      <c r="E54" s="171">
        <v>2</v>
      </c>
      <c r="F54" s="170">
        <v>2</v>
      </c>
      <c r="G54" s="172">
        <v>6</v>
      </c>
      <c r="H54" s="74" t="s">
        <v>11</v>
      </c>
      <c r="I54" s="112"/>
    </row>
    <row r="55" spans="1:9" ht="15" customHeight="1" thickBot="1">
      <c r="A55" s="89"/>
      <c r="B55" s="102"/>
      <c r="C55" s="130"/>
      <c r="D55" s="173"/>
      <c r="E55" s="173"/>
      <c r="F55" s="173"/>
      <c r="G55" s="173"/>
      <c r="H55" s="120"/>
      <c r="I55" s="112"/>
    </row>
    <row r="56" spans="1:9" ht="15" customHeight="1" thickBot="1">
      <c r="A56" s="89" t="s">
        <v>67</v>
      </c>
      <c r="B56" s="102"/>
      <c r="C56" s="174">
        <f>SUM(D56:G56)</f>
        <v>6</v>
      </c>
      <c r="D56" s="175">
        <v>2</v>
      </c>
      <c r="E56" s="176">
        <v>2</v>
      </c>
      <c r="F56" s="175"/>
      <c r="G56" s="177">
        <v>2</v>
      </c>
      <c r="H56" s="74" t="s">
        <v>11</v>
      </c>
      <c r="I56" s="112"/>
    </row>
    <row r="57" spans="1:9" ht="15" customHeight="1" thickBot="1">
      <c r="A57" s="89"/>
      <c r="B57" s="102"/>
      <c r="C57" s="130"/>
      <c r="D57" s="173"/>
      <c r="E57" s="173"/>
      <c r="F57" s="173"/>
      <c r="G57" s="173"/>
      <c r="H57" s="120"/>
      <c r="I57" s="112"/>
    </row>
    <row r="58" spans="1:9" ht="15" customHeight="1">
      <c r="A58" s="89" t="s">
        <v>68</v>
      </c>
      <c r="B58" s="102"/>
      <c r="C58" s="165">
        <f>SUM(D58:G58)</f>
        <v>10</v>
      </c>
      <c r="D58" s="166">
        <v>3</v>
      </c>
      <c r="E58" s="167">
        <v>1</v>
      </c>
      <c r="F58" s="166">
        <v>3</v>
      </c>
      <c r="G58" s="168">
        <v>3</v>
      </c>
      <c r="H58" s="74" t="s">
        <v>11</v>
      </c>
      <c r="I58" s="112"/>
    </row>
    <row r="59" spans="1:9" ht="15" customHeight="1">
      <c r="A59" s="89" t="s">
        <v>69</v>
      </c>
      <c r="B59" s="102"/>
      <c r="C59" s="169">
        <f>SUM(D59:G59)</f>
        <v>6</v>
      </c>
      <c r="D59" s="170"/>
      <c r="E59" s="171">
        <v>4</v>
      </c>
      <c r="F59" s="170"/>
      <c r="G59" s="172">
        <v>2</v>
      </c>
      <c r="H59" s="74" t="s">
        <v>11</v>
      </c>
      <c r="I59" s="112"/>
    </row>
    <row r="60" spans="1:9" ht="15" customHeight="1" thickBot="1">
      <c r="A60" s="89" t="s">
        <v>70</v>
      </c>
      <c r="B60" s="102"/>
      <c r="C60" s="178">
        <f>SUM(D60:G60)</f>
        <v>29</v>
      </c>
      <c r="D60" s="179">
        <v>1</v>
      </c>
      <c r="E60" s="180"/>
      <c r="F60" s="179">
        <v>1</v>
      </c>
      <c r="G60" s="181">
        <v>27</v>
      </c>
      <c r="H60" s="74" t="s">
        <v>11</v>
      </c>
      <c r="I60" s="182"/>
    </row>
    <row r="61" spans="1:9" ht="15" customHeight="1">
      <c r="A61" s="89"/>
      <c r="B61" s="130"/>
      <c r="C61" s="131"/>
      <c r="D61" s="131"/>
      <c r="E61" s="102"/>
      <c r="F61" s="76"/>
      <c r="G61" s="76"/>
      <c r="H61" s="76"/>
      <c r="I61" s="76"/>
    </row>
    <row r="62" spans="1:9" ht="15" customHeight="1">
      <c r="A62" s="89" t="s">
        <v>71</v>
      </c>
      <c r="B62" s="130"/>
      <c r="C62" s="183">
        <v>7</v>
      </c>
      <c r="D62" s="74" t="s">
        <v>11</v>
      </c>
      <c r="E62" s="133"/>
      <c r="F62" s="76"/>
      <c r="G62" s="76"/>
      <c r="H62" s="76"/>
      <c r="I62" s="76"/>
    </row>
    <row r="63" spans="1:9" ht="15" customHeight="1">
      <c r="A63" s="89" t="s">
        <v>72</v>
      </c>
      <c r="B63" s="130"/>
      <c r="C63" s="183">
        <v>15</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36">
        <v>31</v>
      </c>
      <c r="G69" s="137" t="s">
        <v>11</v>
      </c>
      <c r="H69" s="546"/>
      <c r="I69" s="138"/>
    </row>
    <row r="70" spans="1:9" s="2" customFormat="1" ht="14.25" customHeight="1">
      <c r="A70" s="547" t="s">
        <v>77</v>
      </c>
      <c r="B70" s="547"/>
      <c r="C70" s="547"/>
      <c r="D70" s="547"/>
      <c r="E70" s="548"/>
      <c r="F70" s="139">
        <v>2</v>
      </c>
      <c r="G70" s="137" t="s">
        <v>11</v>
      </c>
      <c r="H70" s="546"/>
      <c r="I70" s="138"/>
    </row>
    <row r="71" spans="1:9" s="2" customFormat="1" ht="30.75" customHeight="1">
      <c r="A71" s="535"/>
      <c r="B71" s="535"/>
      <c r="C71" s="535"/>
      <c r="D71" s="535"/>
      <c r="E71" s="535"/>
      <c r="F71"/>
      <c r="G71"/>
      <c r="H71" s="546"/>
      <c r="I71" s="138"/>
    </row>
    <row r="72" spans="1:9" s="2" customFormat="1" ht="17.25" customHeight="1">
      <c r="A72" s="535"/>
      <c r="B72" s="535"/>
      <c r="C72" s="535"/>
      <c r="D72" s="535"/>
      <c r="E72" s="535"/>
      <c r="F72"/>
      <c r="G72"/>
      <c r="H72" s="546"/>
      <c r="I72" s="138"/>
    </row>
    <row r="73" spans="1:9" s="2" customFormat="1" ht="15" customHeight="1">
      <c r="A73" s="535"/>
      <c r="B73" s="535"/>
      <c r="C73" s="535"/>
      <c r="D73" s="535"/>
      <c r="E73" s="535"/>
      <c r="F73" s="535"/>
      <c r="G73" s="535"/>
      <c r="H73" s="185"/>
      <c r="I73" s="138"/>
    </row>
    <row r="74" spans="1:9" s="2" customFormat="1" ht="15" customHeight="1">
      <c r="A74" s="535"/>
      <c r="B74" s="535"/>
      <c r="C74" s="535"/>
      <c r="D74" s="535"/>
      <c r="E74" s="535"/>
      <c r="F74"/>
      <c r="G74"/>
      <c r="H74"/>
      <c r="I74"/>
    </row>
    <row r="75" spans="9:10" ht="15" customHeight="1">
      <c r="I75"/>
      <c r="J75"/>
    </row>
    <row r="76" spans="1:11" ht="15" customHeight="1">
      <c r="A76" s="535"/>
      <c r="B76" s="535"/>
      <c r="C76" s="535"/>
      <c r="D76" s="535"/>
      <c r="E76" s="535"/>
      <c r="I76"/>
      <c r="J76"/>
      <c r="K76" s="187"/>
    </row>
    <row r="77" spans="1:11" ht="15" customHeight="1">
      <c r="A77" s="535"/>
      <c r="B77" s="535"/>
      <c r="C77" s="535"/>
      <c r="D77" s="535"/>
      <c r="E77" s="535"/>
      <c r="I77"/>
      <c r="J77"/>
      <c r="K77" s="187"/>
    </row>
    <row r="78" spans="9:10" ht="15" customHeight="1">
      <c r="I78"/>
      <c r="J78"/>
    </row>
    <row r="79" spans="1:10" ht="15" customHeight="1">
      <c r="A79" s="535"/>
      <c r="B79" s="535"/>
      <c r="C79" s="535"/>
      <c r="D79" s="535"/>
      <c r="E79" s="535"/>
      <c r="F79" s="535"/>
      <c r="G79" s="535"/>
      <c r="I79"/>
      <c r="J79"/>
    </row>
    <row r="80" spans="1:10" s="2" customFormat="1" ht="15" customHeight="1">
      <c r="A80" s="535"/>
      <c r="B80" s="535"/>
      <c r="C80" s="535"/>
      <c r="D80" s="535"/>
      <c r="E80" s="535"/>
      <c r="F80"/>
      <c r="G80"/>
      <c r="H80"/>
      <c r="I80"/>
      <c r="J80"/>
    </row>
    <row r="81" spans="1:10" s="2" customFormat="1" ht="15" customHeight="1">
      <c r="A81" s="535"/>
      <c r="B81" s="535"/>
      <c r="C81" s="535"/>
      <c r="D81" s="535"/>
      <c r="E81" s="535"/>
      <c r="F81"/>
      <c r="G81"/>
      <c r="H81"/>
      <c r="I81"/>
      <c r="J81"/>
    </row>
    <row r="82" spans="1:10" s="2" customFormat="1" ht="15" customHeight="1">
      <c r="A82" s="535"/>
      <c r="B82" s="535"/>
      <c r="C82" s="535"/>
      <c r="D82" s="535"/>
      <c r="E82" s="535"/>
      <c r="F82"/>
      <c r="G82"/>
      <c r="H82"/>
      <c r="I82"/>
      <c r="J82"/>
    </row>
    <row r="83" spans="9:10" ht="12.75">
      <c r="I83"/>
      <c r="J83"/>
    </row>
    <row r="84" spans="9:10" ht="12.75">
      <c r="I84"/>
      <c r="J84"/>
    </row>
    <row r="85" spans="8:9" ht="12.75">
      <c r="H85" s="1"/>
      <c r="I85" s="1"/>
    </row>
    <row r="86" spans="8:9" ht="12.75">
      <c r="H86" s="1"/>
      <c r="I86" s="1"/>
    </row>
    <row r="87" spans="8:9" ht="12.75">
      <c r="H87" s="1"/>
      <c r="I87" s="1"/>
    </row>
    <row r="88" spans="1:9" ht="15">
      <c r="A88" s="141"/>
      <c r="B88" s="141"/>
      <c r="C88" s="1"/>
      <c r="D88" s="1"/>
      <c r="E88" s="1"/>
      <c r="F88" s="1"/>
      <c r="G88" s="1"/>
      <c r="H88" s="1"/>
      <c r="I88" s="1"/>
    </row>
    <row r="94" spans="2:7" ht="15" customHeight="1">
      <c r="B94" s="142"/>
      <c r="E94" s="143"/>
      <c r="F94" s="143"/>
      <c r="G94" s="143"/>
    </row>
  </sheetData>
  <sheetProtection/>
  <mergeCells count="25">
    <mergeCell ref="A80:E80"/>
    <mergeCell ref="A81:E81"/>
    <mergeCell ref="H68:H72"/>
    <mergeCell ref="A69:E69"/>
    <mergeCell ref="A70:E70"/>
    <mergeCell ref="A71:E71"/>
    <mergeCell ref="A72:E72"/>
    <mergeCell ref="A82:E82"/>
    <mergeCell ref="A74:E74"/>
    <mergeCell ref="A76:E76"/>
    <mergeCell ref="A77:E77"/>
    <mergeCell ref="A79:G79"/>
    <mergeCell ref="A73:G73"/>
    <mergeCell ref="A50:A51"/>
    <mergeCell ref="C50:C51"/>
    <mergeCell ref="D50:E50"/>
    <mergeCell ref="F50:G50"/>
    <mergeCell ref="A67:G67"/>
    <mergeCell ref="A68:G68"/>
    <mergeCell ref="A33:G33"/>
    <mergeCell ref="A1:D1"/>
    <mergeCell ref="E1:F1"/>
    <mergeCell ref="D6:F6"/>
    <mergeCell ref="A13:G13"/>
    <mergeCell ref="D18:F18"/>
  </mergeCells>
  <printOptions/>
  <pageMargins left="0.7874015748031497" right="0.7874015748031497" top="0.984251968503937" bottom="0.984251968503937" header="0.5118110236220472" footer="0.5118110236220472"/>
  <pageSetup horizontalDpi="600" verticalDpi="600" orientation="landscape" paperSize="9" scale="70" r:id="rId1"/>
  <headerFooter alignWithMargins="0">
    <oddHeader>&amp;L&amp;F&amp;R&amp;D</oddHeader>
    <oddFooter>&amp;R&amp;P(&amp;N)</oddFooter>
  </headerFooter>
  <rowBreaks count="1" manualBreakCount="1">
    <brk id="33" max="8" man="1"/>
  </rowBreaks>
</worksheet>
</file>

<file path=xl/worksheets/sheet20.xml><?xml version="1.0" encoding="utf-8"?>
<worksheet xmlns="http://schemas.openxmlformats.org/spreadsheetml/2006/main" xmlns:r="http://schemas.openxmlformats.org/officeDocument/2006/relationships">
  <sheetPr>
    <pageSetUpPr fitToPage="1"/>
  </sheetPr>
  <dimension ref="A1:AW103"/>
  <sheetViews>
    <sheetView zoomScale="110" zoomScaleNormal="110" zoomScaleSheetLayoutView="100" zoomScalePageLayoutView="0" workbookViewId="0" topLeftCell="A1">
      <selection activeCell="F70" sqref="F70"/>
    </sheetView>
  </sheetViews>
  <sheetFormatPr defaultColWidth="9.140625" defaultRowHeight="12.75"/>
  <cols>
    <col min="1" max="1" width="43.140625" style="0" customWidth="1"/>
    <col min="2" max="2" width="12.57421875" style="0" customWidth="1"/>
    <col min="3" max="3" width="14.7109375" style="0" customWidth="1"/>
    <col min="4" max="5" width="15.140625" style="0" customWidth="1"/>
    <col min="6" max="6" width="14.57421875" style="0" customWidth="1"/>
    <col min="7" max="7" width="13.8515625" style="0" customWidth="1"/>
    <col min="8" max="8" width="13.7109375" style="0" customWidth="1"/>
    <col min="9" max="9" width="14.00390625" style="0" customWidth="1"/>
    <col min="10" max="10" width="14.8515625" style="2" customWidth="1"/>
    <col min="11" max="11" width="8.00390625" style="2" customWidth="1"/>
    <col min="12" max="22" width="19.140625" style="2" customWidth="1"/>
    <col min="23" max="25" width="19.140625" style="0" customWidth="1"/>
    <col min="26" max="45" width="9.140625" style="0" customWidth="1"/>
  </cols>
  <sheetData>
    <row r="1" spans="1:10" ht="18.75">
      <c r="A1" s="536" t="s">
        <v>265</v>
      </c>
      <c r="B1" s="536"/>
      <c r="C1" s="536"/>
      <c r="D1" s="536"/>
      <c r="E1" s="537" t="s">
        <v>100</v>
      </c>
      <c r="F1" s="537"/>
      <c r="G1" s="1"/>
      <c r="H1" s="1"/>
      <c r="I1" s="1"/>
      <c r="J1" s="1"/>
    </row>
    <row r="2" spans="1:10" ht="12.75">
      <c r="A2" s="1"/>
      <c r="B2" s="1"/>
      <c r="C2" s="1"/>
      <c r="D2" s="1"/>
      <c r="E2" s="1"/>
      <c r="F2" s="1"/>
      <c r="G2" s="1"/>
      <c r="H2" s="1"/>
      <c r="I2" s="1"/>
      <c r="J2" s="1"/>
    </row>
    <row r="3" spans="1:10" ht="18.75">
      <c r="A3" s="3" t="s">
        <v>2</v>
      </c>
      <c r="B3" s="4"/>
      <c r="C3" s="4"/>
      <c r="D3" s="4"/>
      <c r="E3" s="4"/>
      <c r="F3" s="4"/>
      <c r="G3" s="4"/>
      <c r="H3" s="5"/>
      <c r="I3" s="5"/>
      <c r="J3" s="5"/>
    </row>
    <row r="4" spans="1:10" ht="15" customHeight="1">
      <c r="A4" s="6"/>
      <c r="B4" s="7"/>
      <c r="C4" s="7"/>
      <c r="D4" s="7"/>
      <c r="E4" s="7"/>
      <c r="F4" s="7"/>
      <c r="G4" s="7"/>
      <c r="H4" s="8"/>
      <c r="I4" s="8"/>
      <c r="J4" s="8"/>
    </row>
    <row r="5" spans="1:10" ht="15" customHeight="1" thickBot="1">
      <c r="A5" s="7"/>
      <c r="B5" s="7"/>
      <c r="C5" s="7"/>
      <c r="D5" s="7"/>
      <c r="E5" s="7"/>
      <c r="F5" s="7"/>
      <c r="G5" s="7"/>
      <c r="H5" s="9" t="s">
        <v>3</v>
      </c>
      <c r="I5" s="9"/>
      <c r="J5" s="8"/>
    </row>
    <row r="6" spans="1:10" ht="15" customHeight="1">
      <c r="A6" s="7"/>
      <c r="B6" s="7"/>
      <c r="C6" s="10" t="s">
        <v>4</v>
      </c>
      <c r="D6" s="538" t="s">
        <v>5</v>
      </c>
      <c r="E6" s="539"/>
      <c r="F6" s="540"/>
      <c r="G6" s="7"/>
      <c r="H6" s="671" t="s">
        <v>266</v>
      </c>
      <c r="I6" s="672"/>
      <c r="J6" s="673"/>
    </row>
    <row r="7" spans="1:10" ht="15" customHeight="1" thickBot="1">
      <c r="A7" s="7"/>
      <c r="B7" s="7"/>
      <c r="C7" s="13"/>
      <c r="D7" s="14" t="s">
        <v>6</v>
      </c>
      <c r="E7" s="14" t="s">
        <v>7</v>
      </c>
      <c r="F7" s="15" t="s">
        <v>8</v>
      </c>
      <c r="G7" s="7"/>
      <c r="H7" s="674"/>
      <c r="I7" s="675"/>
      <c r="J7" s="676"/>
    </row>
    <row r="8" spans="1:10" ht="15" customHeight="1">
      <c r="A8" s="18" t="s">
        <v>9</v>
      </c>
      <c r="B8" s="7"/>
      <c r="C8" s="19"/>
      <c r="D8" s="20"/>
      <c r="E8" s="20"/>
      <c r="F8" s="21"/>
      <c r="G8" s="7"/>
      <c r="H8" s="674"/>
      <c r="I8" s="675"/>
      <c r="J8" s="676"/>
    </row>
    <row r="9" spans="1:10" ht="15" customHeight="1">
      <c r="A9" s="7"/>
      <c r="B9" s="7" t="s">
        <v>10</v>
      </c>
      <c r="C9" s="22">
        <v>62</v>
      </c>
      <c r="D9" s="23">
        <v>11</v>
      </c>
      <c r="E9" s="23">
        <v>26</v>
      </c>
      <c r="F9" s="24">
        <v>25</v>
      </c>
      <c r="G9" s="7" t="s">
        <v>11</v>
      </c>
      <c r="H9" s="674"/>
      <c r="I9" s="675"/>
      <c r="J9" s="676"/>
    </row>
    <row r="10" spans="1:10" ht="15" customHeight="1" thickBot="1">
      <c r="A10" s="7"/>
      <c r="B10" s="7" t="s">
        <v>12</v>
      </c>
      <c r="C10" s="22">
        <v>350</v>
      </c>
      <c r="D10" s="25">
        <v>100</v>
      </c>
      <c r="E10" s="25">
        <v>50</v>
      </c>
      <c r="F10" s="26">
        <v>200</v>
      </c>
      <c r="G10" s="7" t="s">
        <v>11</v>
      </c>
      <c r="H10" s="677"/>
      <c r="I10" s="678"/>
      <c r="J10" s="679"/>
    </row>
    <row r="11" spans="1:10" ht="15" customHeight="1" thickBot="1">
      <c r="A11" s="7"/>
      <c r="B11" s="7" t="s">
        <v>13</v>
      </c>
      <c r="C11" s="27">
        <v>1050</v>
      </c>
      <c r="D11" s="7" t="s">
        <v>11</v>
      </c>
      <c r="E11" s="7"/>
      <c r="F11" s="7"/>
      <c r="G11" s="7"/>
      <c r="H11" s="349"/>
      <c r="I11" s="349"/>
      <c r="J11" s="349"/>
    </row>
    <row r="12" spans="1:10" ht="15" customHeight="1">
      <c r="A12" s="7"/>
      <c r="B12" s="7"/>
      <c r="C12" s="7"/>
      <c r="D12" s="7"/>
      <c r="E12" s="7"/>
      <c r="F12" s="7"/>
      <c r="G12" s="7"/>
      <c r="H12" s="8"/>
      <c r="I12" s="8"/>
      <c r="J12" s="8"/>
    </row>
    <row r="13" spans="1:10" ht="15" customHeight="1">
      <c r="A13" s="541"/>
      <c r="B13" s="541"/>
      <c r="C13" s="541"/>
      <c r="D13" s="541"/>
      <c r="E13" s="541"/>
      <c r="F13" s="541"/>
      <c r="G13" s="541"/>
      <c r="H13" s="1"/>
      <c r="I13" s="1"/>
      <c r="J13" s="1"/>
    </row>
    <row r="14" spans="1:10" ht="18.75">
      <c r="A14" s="30" t="s">
        <v>14</v>
      </c>
      <c r="B14" s="31"/>
      <c r="C14" s="31"/>
      <c r="D14" s="31"/>
      <c r="E14" s="31"/>
      <c r="F14" s="31"/>
      <c r="G14" s="31"/>
      <c r="H14" s="32"/>
      <c r="I14" s="32"/>
      <c r="J14" s="32"/>
    </row>
    <row r="15" spans="1:10" ht="15" customHeight="1" thickBot="1">
      <c r="A15" s="33"/>
      <c r="B15" s="33"/>
      <c r="C15" s="33"/>
      <c r="D15" s="33"/>
      <c r="E15" s="33"/>
      <c r="F15" s="33"/>
      <c r="G15" s="33"/>
      <c r="H15" s="34"/>
      <c r="I15" s="34"/>
      <c r="J15" s="34"/>
    </row>
    <row r="16" spans="1:10" ht="15" customHeight="1" thickBot="1">
      <c r="A16" s="33" t="s">
        <v>15</v>
      </c>
      <c r="B16" s="33"/>
      <c r="C16" s="146">
        <v>2844</v>
      </c>
      <c r="D16" s="36" t="s">
        <v>11</v>
      </c>
      <c r="E16" s="33"/>
      <c r="F16" s="33"/>
      <c r="G16" s="33"/>
      <c r="H16" s="34"/>
      <c r="I16" s="34"/>
      <c r="J16" s="34"/>
    </row>
    <row r="17" spans="1:10" ht="15" customHeight="1" thickBot="1">
      <c r="A17" s="33"/>
      <c r="B17" s="33"/>
      <c r="C17" s="33"/>
      <c r="D17" s="33"/>
      <c r="E17" s="33"/>
      <c r="F17" s="33"/>
      <c r="G17" s="33"/>
      <c r="H17" s="37" t="s">
        <v>16</v>
      </c>
      <c r="I17" s="37"/>
      <c r="J17" s="34"/>
    </row>
    <row r="18" spans="1:13" ht="30" customHeight="1">
      <c r="A18" s="33"/>
      <c r="B18" s="33"/>
      <c r="C18" s="38" t="s">
        <v>4</v>
      </c>
      <c r="D18" s="542" t="s">
        <v>17</v>
      </c>
      <c r="E18" s="543"/>
      <c r="F18" s="544"/>
      <c r="G18" s="39"/>
      <c r="H18" s="662" t="s">
        <v>267</v>
      </c>
      <c r="I18" s="663"/>
      <c r="J18" s="664"/>
      <c r="K18" s="389"/>
      <c r="L18" s="389"/>
      <c r="M18" s="390"/>
    </row>
    <row r="19" spans="1:13" ht="15" customHeight="1" thickBot="1">
      <c r="A19" s="42"/>
      <c r="B19" s="42"/>
      <c r="C19" s="43" t="s">
        <v>19</v>
      </c>
      <c r="D19" s="44" t="s">
        <v>20</v>
      </c>
      <c r="E19" s="44" t="s">
        <v>21</v>
      </c>
      <c r="F19" s="45" t="s">
        <v>22</v>
      </c>
      <c r="G19" s="34"/>
      <c r="H19" s="665"/>
      <c r="I19" s="666"/>
      <c r="J19" s="667"/>
      <c r="K19" s="389"/>
      <c r="L19" s="389"/>
      <c r="M19" s="390"/>
    </row>
    <row r="20" spans="1:13" ht="15" customHeight="1">
      <c r="A20" s="33" t="s">
        <v>23</v>
      </c>
      <c r="B20" s="33"/>
      <c r="C20" s="48"/>
      <c r="D20" s="31"/>
      <c r="E20" s="31"/>
      <c r="F20" s="49"/>
      <c r="G20" s="34"/>
      <c r="H20" s="665"/>
      <c r="I20" s="666"/>
      <c r="J20" s="667"/>
      <c r="K20" s="389"/>
      <c r="L20" s="389"/>
      <c r="M20" s="390"/>
    </row>
    <row r="21" spans="1:13" ht="15" customHeight="1">
      <c r="A21" s="33"/>
      <c r="B21" s="33" t="s">
        <v>24</v>
      </c>
      <c r="C21" s="148">
        <v>4</v>
      </c>
      <c r="D21" s="52">
        <v>4</v>
      </c>
      <c r="E21" s="52"/>
      <c r="F21" s="53"/>
      <c r="G21" s="33" t="s">
        <v>11</v>
      </c>
      <c r="H21" s="665"/>
      <c r="I21" s="666"/>
      <c r="J21" s="667"/>
      <c r="K21" s="389"/>
      <c r="L21" s="389"/>
      <c r="M21" s="390"/>
    </row>
    <row r="22" spans="1:13" ht="15" customHeight="1">
      <c r="A22" s="33"/>
      <c r="B22" s="33" t="s">
        <v>25</v>
      </c>
      <c r="C22" s="148">
        <v>806</v>
      </c>
      <c r="D22" s="52">
        <v>593</v>
      </c>
      <c r="E22" s="52">
        <v>180</v>
      </c>
      <c r="F22" s="53">
        <v>33</v>
      </c>
      <c r="G22" s="33" t="s">
        <v>11</v>
      </c>
      <c r="H22" s="665"/>
      <c r="I22" s="666"/>
      <c r="J22" s="667"/>
      <c r="K22" s="389"/>
      <c r="L22" s="389"/>
      <c r="M22" s="390"/>
    </row>
    <row r="23" spans="1:13" ht="15" customHeight="1">
      <c r="A23" s="33"/>
      <c r="B23" s="33" t="s">
        <v>26</v>
      </c>
      <c r="C23" s="148">
        <v>746</v>
      </c>
      <c r="D23" s="52">
        <v>739</v>
      </c>
      <c r="E23" s="52"/>
      <c r="F23" s="53">
        <v>7</v>
      </c>
      <c r="G23" s="33" t="s">
        <v>11</v>
      </c>
      <c r="H23" s="665"/>
      <c r="I23" s="666"/>
      <c r="J23" s="667"/>
      <c r="K23" s="389"/>
      <c r="L23" s="389"/>
      <c r="M23" s="390"/>
    </row>
    <row r="24" spans="1:13" ht="15" customHeight="1" thickBot="1">
      <c r="A24" s="33"/>
      <c r="B24" s="33" t="s">
        <v>27</v>
      </c>
      <c r="C24" s="149">
        <v>499</v>
      </c>
      <c r="D24" s="56">
        <v>462</v>
      </c>
      <c r="E24" s="56"/>
      <c r="F24" s="57">
        <v>37</v>
      </c>
      <c r="G24" s="33" t="s">
        <v>11</v>
      </c>
      <c r="H24" s="665"/>
      <c r="I24" s="666"/>
      <c r="J24" s="667"/>
      <c r="K24" s="389"/>
      <c r="L24" s="389"/>
      <c r="M24" s="390"/>
    </row>
    <row r="25" spans="1:13" ht="15" customHeight="1">
      <c r="A25" s="33"/>
      <c r="B25" s="33"/>
      <c r="C25" s="58"/>
      <c r="D25" s="58"/>
      <c r="E25" s="58"/>
      <c r="F25" s="58"/>
      <c r="G25" s="59"/>
      <c r="H25" s="665"/>
      <c r="I25" s="666"/>
      <c r="J25" s="667"/>
      <c r="K25" s="389"/>
      <c r="L25" s="389"/>
      <c r="M25" s="390"/>
    </row>
    <row r="26" spans="1:13" ht="15" customHeight="1" thickBot="1">
      <c r="A26" s="36"/>
      <c r="B26" s="33"/>
      <c r="C26" s="58"/>
      <c r="D26" s="58"/>
      <c r="E26" s="58"/>
      <c r="F26" s="58"/>
      <c r="G26" s="59"/>
      <c r="H26" s="665"/>
      <c r="I26" s="666"/>
      <c r="J26" s="667"/>
      <c r="K26" s="389"/>
      <c r="L26" s="389"/>
      <c r="M26" s="390"/>
    </row>
    <row r="27" spans="1:13" ht="15" customHeight="1">
      <c r="A27" s="33" t="s">
        <v>28</v>
      </c>
      <c r="B27" s="33" t="s">
        <v>10</v>
      </c>
      <c r="C27" s="150">
        <v>62</v>
      </c>
      <c r="D27" s="63">
        <v>55</v>
      </c>
      <c r="E27" s="63"/>
      <c r="F27" s="151">
        <v>7</v>
      </c>
      <c r="G27" s="33" t="s">
        <v>11</v>
      </c>
      <c r="H27" s="665"/>
      <c r="I27" s="666"/>
      <c r="J27" s="667"/>
      <c r="K27" s="389"/>
      <c r="L27" s="389"/>
      <c r="M27" s="390"/>
    </row>
    <row r="28" spans="1:13" ht="15" customHeight="1">
      <c r="A28" s="33" t="s">
        <v>29</v>
      </c>
      <c r="B28" s="33" t="s">
        <v>12</v>
      </c>
      <c r="C28" s="148">
        <v>128</v>
      </c>
      <c r="D28" s="52">
        <v>104</v>
      </c>
      <c r="E28" s="52"/>
      <c r="F28" s="152">
        <v>24</v>
      </c>
      <c r="G28" s="33" t="s">
        <v>11</v>
      </c>
      <c r="H28" s="665"/>
      <c r="I28" s="666"/>
      <c r="J28" s="667"/>
      <c r="K28" s="389"/>
      <c r="L28" s="389"/>
      <c r="M28" s="390"/>
    </row>
    <row r="29" spans="1:13" ht="15" customHeight="1">
      <c r="A29" s="33"/>
      <c r="B29" s="33" t="s">
        <v>13</v>
      </c>
      <c r="C29" s="148">
        <v>291</v>
      </c>
      <c r="D29" s="52">
        <v>239</v>
      </c>
      <c r="E29" s="52"/>
      <c r="F29" s="152">
        <v>52</v>
      </c>
      <c r="G29" s="33" t="s">
        <v>11</v>
      </c>
      <c r="H29" s="665"/>
      <c r="I29" s="666"/>
      <c r="J29" s="667"/>
      <c r="K29" s="389"/>
      <c r="L29" s="389"/>
      <c r="M29" s="390"/>
    </row>
    <row r="30" spans="1:13" ht="15" customHeight="1" thickBot="1">
      <c r="A30" s="33"/>
      <c r="B30" s="33" t="s">
        <v>30</v>
      </c>
      <c r="C30" s="149">
        <v>277</v>
      </c>
      <c r="D30" s="56">
        <v>196</v>
      </c>
      <c r="E30" s="56"/>
      <c r="F30" s="153">
        <v>81</v>
      </c>
      <c r="G30" s="33" t="s">
        <v>11</v>
      </c>
      <c r="H30" s="668"/>
      <c r="I30" s="669"/>
      <c r="J30" s="670"/>
      <c r="K30" s="389"/>
      <c r="L30" s="389"/>
      <c r="M30" s="390"/>
    </row>
    <row r="31" spans="1:13" ht="15" customHeight="1">
      <c r="A31" s="33"/>
      <c r="B31" s="33"/>
      <c r="C31" s="33" t="s">
        <v>31</v>
      </c>
      <c r="D31" s="33"/>
      <c r="E31" s="33"/>
      <c r="F31" s="33"/>
      <c r="G31" s="33"/>
      <c r="H31" s="391"/>
      <c r="I31" s="391"/>
      <c r="J31" s="34"/>
      <c r="K31" s="389"/>
      <c r="L31" s="389"/>
      <c r="M31" s="390"/>
    </row>
    <row r="32" spans="1:13" ht="15" customHeight="1">
      <c r="A32" s="33"/>
      <c r="B32" s="33"/>
      <c r="C32" s="33"/>
      <c r="D32" s="33"/>
      <c r="E32" s="33"/>
      <c r="F32" s="33"/>
      <c r="G32" s="33"/>
      <c r="H32" s="391"/>
      <c r="I32" s="391"/>
      <c r="J32" s="34"/>
      <c r="K32" s="389"/>
      <c r="L32" s="389"/>
      <c r="M32" s="390"/>
    </row>
    <row r="33" spans="1:9" ht="15" customHeight="1">
      <c r="A33" s="535"/>
      <c r="B33" s="535"/>
      <c r="C33" s="535"/>
      <c r="D33" s="535"/>
      <c r="E33" s="535"/>
      <c r="F33" s="535"/>
      <c r="G33" s="535"/>
      <c r="H33" s="1"/>
      <c r="I33" s="1"/>
    </row>
    <row r="34" spans="1:10" ht="18.75">
      <c r="A34" s="69" t="s">
        <v>32</v>
      </c>
      <c r="B34" s="70"/>
      <c r="C34" s="71"/>
      <c r="D34" s="70"/>
      <c r="E34" s="70"/>
      <c r="F34" s="70"/>
      <c r="G34" s="70"/>
      <c r="H34" s="72"/>
      <c r="I34" s="72"/>
      <c r="J34" s="72"/>
    </row>
    <row r="35" spans="1:20" ht="15" customHeight="1" thickBot="1">
      <c r="A35" s="73"/>
      <c r="B35" s="74"/>
      <c r="C35" s="75"/>
      <c r="D35" s="74"/>
      <c r="E35" s="74"/>
      <c r="F35" s="74"/>
      <c r="G35" s="74"/>
      <c r="H35" s="76"/>
      <c r="I35" s="76"/>
      <c r="J35" s="76"/>
      <c r="N35" s="392"/>
      <c r="O35" s="392"/>
      <c r="P35" s="392"/>
      <c r="Q35" s="392"/>
      <c r="R35" s="392"/>
      <c r="S35" s="390"/>
      <c r="T35" s="390"/>
    </row>
    <row r="36" spans="1:20" ht="45.75" thickBot="1">
      <c r="A36" s="77" t="s">
        <v>33</v>
      </c>
      <c r="B36" s="78"/>
      <c r="C36" s="79" t="s">
        <v>34</v>
      </c>
      <c r="D36" s="80" t="s">
        <v>35</v>
      </c>
      <c r="E36" s="81" t="s">
        <v>36</v>
      </c>
      <c r="F36" s="76"/>
      <c r="G36" s="82"/>
      <c r="H36" s="680" t="s">
        <v>37</v>
      </c>
      <c r="I36" s="680"/>
      <c r="J36" s="76"/>
      <c r="K36" s="393"/>
      <c r="L36" s="393"/>
      <c r="N36" s="394"/>
      <c r="O36" s="394"/>
      <c r="P36" s="392"/>
      <c r="Q36" s="394"/>
      <c r="R36" s="394"/>
      <c r="S36" s="390"/>
      <c r="T36" s="390"/>
    </row>
    <row r="37" spans="1:20" ht="16.5" customHeight="1">
      <c r="A37" s="83" t="s">
        <v>38</v>
      </c>
      <c r="B37" s="78"/>
      <c r="C37" s="169">
        <f aca="true" t="shared" si="0" ref="C37:C46">SUM(D37:E37)</f>
        <v>3</v>
      </c>
      <c r="D37" s="395">
        <v>1</v>
      </c>
      <c r="E37" s="396">
        <v>2</v>
      </c>
      <c r="F37" s="74" t="s">
        <v>11</v>
      </c>
      <c r="G37" s="74"/>
      <c r="H37" s="397" t="s">
        <v>268</v>
      </c>
      <c r="I37" s="398" t="s">
        <v>269</v>
      </c>
      <c r="J37" s="76"/>
      <c r="K37" s="399"/>
      <c r="L37" s="399"/>
      <c r="N37" s="400"/>
      <c r="O37" s="400"/>
      <c r="P37" s="392"/>
      <c r="Q37" s="401"/>
      <c r="R37" s="401"/>
      <c r="S37" s="390"/>
      <c r="T37" s="390"/>
    </row>
    <row r="38" spans="1:20" ht="16.5" customHeight="1">
      <c r="A38" s="89" t="s">
        <v>39</v>
      </c>
      <c r="B38" s="78"/>
      <c r="C38" s="169">
        <f t="shared" si="0"/>
        <v>2</v>
      </c>
      <c r="D38" s="395">
        <v>1</v>
      </c>
      <c r="E38" s="396">
        <v>1</v>
      </c>
      <c r="F38" s="74" t="s">
        <v>11</v>
      </c>
      <c r="G38" s="74"/>
      <c r="H38" s="397" t="s">
        <v>270</v>
      </c>
      <c r="I38" s="398" t="s">
        <v>271</v>
      </c>
      <c r="J38" s="76"/>
      <c r="K38" s="399"/>
      <c r="L38" s="399"/>
      <c r="N38" s="402"/>
      <c r="O38" s="400"/>
      <c r="P38" s="392"/>
      <c r="Q38" s="403"/>
      <c r="R38" s="401"/>
      <c r="S38" s="390"/>
      <c r="T38" s="390"/>
    </row>
    <row r="39" spans="1:20" ht="16.5" customHeight="1">
      <c r="A39" s="83" t="s">
        <v>41</v>
      </c>
      <c r="B39" s="78"/>
      <c r="C39" s="169">
        <f t="shared" si="0"/>
        <v>4</v>
      </c>
      <c r="D39" s="395">
        <v>2</v>
      </c>
      <c r="E39" s="396">
        <v>2</v>
      </c>
      <c r="F39" s="74" t="s">
        <v>11</v>
      </c>
      <c r="G39" s="74"/>
      <c r="H39" s="397" t="s">
        <v>272</v>
      </c>
      <c r="I39" s="398" t="s">
        <v>273</v>
      </c>
      <c r="J39" s="76"/>
      <c r="K39" s="399"/>
      <c r="L39" s="399"/>
      <c r="N39" s="400"/>
      <c r="O39" s="400"/>
      <c r="P39" s="392"/>
      <c r="Q39" s="401"/>
      <c r="R39" s="401"/>
      <c r="S39" s="390"/>
      <c r="T39" s="390"/>
    </row>
    <row r="40" spans="1:20" ht="16.5" customHeight="1">
      <c r="A40" s="89" t="s">
        <v>43</v>
      </c>
      <c r="B40" s="78"/>
      <c r="C40" s="169">
        <f t="shared" si="0"/>
        <v>10</v>
      </c>
      <c r="D40" s="395">
        <v>8</v>
      </c>
      <c r="E40" s="396">
        <v>2</v>
      </c>
      <c r="F40" s="74" t="s">
        <v>11</v>
      </c>
      <c r="G40" s="74"/>
      <c r="H40" s="397" t="s">
        <v>274</v>
      </c>
      <c r="I40" s="398" t="s">
        <v>275</v>
      </c>
      <c r="J40" s="76"/>
      <c r="K40" s="399"/>
      <c r="L40" s="399"/>
      <c r="N40" s="400"/>
      <c r="O40" s="400"/>
      <c r="P40" s="392"/>
      <c r="Q40" s="401"/>
      <c r="R40" s="401"/>
      <c r="S40" s="390"/>
      <c r="T40" s="390"/>
    </row>
    <row r="41" spans="1:20" ht="16.5" customHeight="1">
      <c r="A41" s="89" t="s">
        <v>45</v>
      </c>
      <c r="B41" s="78"/>
      <c r="C41" s="169">
        <f t="shared" si="0"/>
        <v>0</v>
      </c>
      <c r="D41" s="395"/>
      <c r="E41" s="396"/>
      <c r="F41" s="74" t="s">
        <v>11</v>
      </c>
      <c r="G41" s="74"/>
      <c r="H41" s="397"/>
      <c r="I41" s="398"/>
      <c r="J41" s="76"/>
      <c r="K41" s="399"/>
      <c r="L41" s="399"/>
      <c r="N41" s="400"/>
      <c r="O41" s="400"/>
      <c r="P41" s="392"/>
      <c r="Q41" s="401"/>
      <c r="R41" s="401"/>
      <c r="S41" s="390"/>
      <c r="T41" s="390"/>
    </row>
    <row r="42" spans="1:20" ht="16.5" customHeight="1">
      <c r="A42" s="89" t="s">
        <v>46</v>
      </c>
      <c r="B42" s="78"/>
      <c r="C42" s="169">
        <f t="shared" si="0"/>
        <v>3</v>
      </c>
      <c r="D42" s="395">
        <v>1</v>
      </c>
      <c r="E42" s="396">
        <v>2</v>
      </c>
      <c r="F42" s="74" t="s">
        <v>11</v>
      </c>
      <c r="G42" s="74"/>
      <c r="H42" s="397" t="s">
        <v>276</v>
      </c>
      <c r="I42" s="398" t="s">
        <v>277</v>
      </c>
      <c r="J42" s="76"/>
      <c r="K42" s="399"/>
      <c r="L42" s="399"/>
      <c r="N42" s="400"/>
      <c r="O42" s="400"/>
      <c r="P42" s="392"/>
      <c r="Q42" s="401"/>
      <c r="R42" s="401"/>
      <c r="S42" s="390"/>
      <c r="T42" s="390"/>
    </row>
    <row r="43" spans="1:20" ht="16.5" customHeight="1">
      <c r="A43" s="89" t="s">
        <v>48</v>
      </c>
      <c r="B43" s="78"/>
      <c r="C43" s="169">
        <f t="shared" si="0"/>
        <v>3</v>
      </c>
      <c r="D43" s="395">
        <v>2</v>
      </c>
      <c r="E43" s="396">
        <v>1</v>
      </c>
      <c r="F43" s="74" t="s">
        <v>11</v>
      </c>
      <c r="G43" s="74"/>
      <c r="H43" s="397" t="s">
        <v>278</v>
      </c>
      <c r="I43" s="398" t="s">
        <v>279</v>
      </c>
      <c r="J43" s="76"/>
      <c r="K43" s="399"/>
      <c r="L43" s="399"/>
      <c r="N43" s="400"/>
      <c r="O43" s="400"/>
      <c r="P43" s="392"/>
      <c r="Q43" s="401"/>
      <c r="R43" s="401"/>
      <c r="S43" s="390"/>
      <c r="T43" s="390"/>
    </row>
    <row r="44" spans="1:20" ht="16.5" customHeight="1">
      <c r="A44" s="89" t="s">
        <v>50</v>
      </c>
      <c r="B44" s="78"/>
      <c r="C44" s="169">
        <f t="shared" si="0"/>
        <v>1</v>
      </c>
      <c r="D44" s="395"/>
      <c r="E44" s="396">
        <v>1</v>
      </c>
      <c r="F44" s="74" t="s">
        <v>11</v>
      </c>
      <c r="G44" s="74"/>
      <c r="H44" s="397"/>
      <c r="I44" s="398" t="s">
        <v>280</v>
      </c>
      <c r="J44" s="76"/>
      <c r="K44" s="399"/>
      <c r="L44" s="399"/>
      <c r="N44" s="400"/>
      <c r="O44" s="400"/>
      <c r="P44" s="392"/>
      <c r="Q44" s="401"/>
      <c r="R44" s="401"/>
      <c r="S44" s="390"/>
      <c r="T44" s="390"/>
    </row>
    <row r="45" spans="1:20" ht="16.5" customHeight="1" thickBot="1">
      <c r="A45" s="89" t="s">
        <v>51</v>
      </c>
      <c r="B45" s="78"/>
      <c r="C45" s="178">
        <f t="shared" si="0"/>
        <v>3</v>
      </c>
      <c r="D45" s="404">
        <v>2</v>
      </c>
      <c r="E45" s="405">
        <v>1</v>
      </c>
      <c r="F45" s="74" t="s">
        <v>11</v>
      </c>
      <c r="G45" s="74"/>
      <c r="H45" s="397" t="s">
        <v>281</v>
      </c>
      <c r="I45" s="398" t="s">
        <v>282</v>
      </c>
      <c r="J45" s="76"/>
      <c r="K45" s="399"/>
      <c r="L45" s="399"/>
      <c r="N45" s="400"/>
      <c r="O45" s="400"/>
      <c r="P45" s="392"/>
      <c r="Q45" s="401"/>
      <c r="R45" s="401"/>
      <c r="S45" s="390"/>
      <c r="T45" s="390"/>
    </row>
    <row r="46" spans="1:20" ht="16.5" customHeight="1" thickBot="1">
      <c r="A46" s="89" t="s">
        <v>53</v>
      </c>
      <c r="B46" s="98"/>
      <c r="C46" s="178">
        <f t="shared" si="0"/>
        <v>3</v>
      </c>
      <c r="D46" s="406"/>
      <c r="E46" s="407">
        <v>3</v>
      </c>
      <c r="F46" s="74" t="s">
        <v>54</v>
      </c>
      <c r="G46" s="74"/>
      <c r="H46" s="397"/>
      <c r="I46" s="398" t="s">
        <v>283</v>
      </c>
      <c r="J46" s="76"/>
      <c r="K46" s="399"/>
      <c r="L46" s="399"/>
      <c r="N46" s="390"/>
      <c r="O46" s="390"/>
      <c r="P46" s="390"/>
      <c r="Q46" s="408"/>
      <c r="R46" s="408"/>
      <c r="S46" s="390"/>
      <c r="T46" s="390"/>
    </row>
    <row r="47" spans="1:10" ht="15" customHeight="1">
      <c r="A47" s="89"/>
      <c r="B47" s="98"/>
      <c r="C47" s="76"/>
      <c r="D47" s="76"/>
      <c r="E47" s="76"/>
      <c r="F47" s="76"/>
      <c r="G47" s="76"/>
      <c r="H47" s="76"/>
      <c r="I47" s="76"/>
      <c r="J47" s="76"/>
    </row>
    <row r="48" spans="1:33" ht="18.75">
      <c r="A48" s="69" t="s">
        <v>56</v>
      </c>
      <c r="B48" s="70"/>
      <c r="C48" s="71"/>
      <c r="D48" s="70"/>
      <c r="E48" s="70"/>
      <c r="F48" s="70"/>
      <c r="G48" s="70"/>
      <c r="H48" s="72"/>
      <c r="I48" s="72"/>
      <c r="J48" s="72"/>
      <c r="S48" s="409"/>
      <c r="AG48" s="410"/>
    </row>
    <row r="49" spans="1:49" ht="15" customHeight="1" thickBot="1">
      <c r="A49" s="73"/>
      <c r="B49" s="74"/>
      <c r="C49" s="75"/>
      <c r="D49" s="74"/>
      <c r="E49" s="76"/>
      <c r="F49" s="76"/>
      <c r="G49" s="76"/>
      <c r="H49" s="76"/>
      <c r="I49" s="681" t="s">
        <v>61</v>
      </c>
      <c r="J49" s="681"/>
      <c r="AE49" s="390"/>
      <c r="AF49" s="390"/>
      <c r="AG49" s="390"/>
      <c r="AH49" s="390"/>
      <c r="AI49" s="390"/>
      <c r="AJ49" s="390"/>
      <c r="AK49" s="390"/>
      <c r="AL49" s="390"/>
      <c r="AM49" s="390"/>
      <c r="AN49" s="390"/>
      <c r="AO49" s="390"/>
      <c r="AP49" s="390"/>
      <c r="AQ49" s="390"/>
      <c r="AR49" s="390"/>
      <c r="AS49" s="390"/>
      <c r="AT49" s="390"/>
      <c r="AU49" s="390"/>
      <c r="AV49" s="390"/>
      <c r="AW49" s="390"/>
    </row>
    <row r="50" spans="1:49" ht="15.75" customHeight="1">
      <c r="A50" s="552" t="s">
        <v>57</v>
      </c>
      <c r="B50" s="102"/>
      <c r="C50" s="553" t="s">
        <v>58</v>
      </c>
      <c r="D50" s="555" t="s">
        <v>59</v>
      </c>
      <c r="E50" s="556"/>
      <c r="F50" s="557" t="s">
        <v>60</v>
      </c>
      <c r="G50" s="558"/>
      <c r="H50" s="76"/>
      <c r="I50" s="682"/>
      <c r="J50" s="682"/>
      <c r="L50" s="411" t="s">
        <v>284</v>
      </c>
      <c r="M50" s="412"/>
      <c r="N50" s="411" t="s">
        <v>285</v>
      </c>
      <c r="O50" s="412"/>
      <c r="P50" s="411" t="s">
        <v>286</v>
      </c>
      <c r="Q50" s="412"/>
      <c r="R50" s="411" t="s">
        <v>287</v>
      </c>
      <c r="S50" s="412"/>
      <c r="T50" s="411" t="s">
        <v>288</v>
      </c>
      <c r="U50" s="412"/>
      <c r="V50" s="684" t="s">
        <v>289</v>
      </c>
      <c r="W50" s="684" t="s">
        <v>289</v>
      </c>
      <c r="X50" s="684" t="s">
        <v>290</v>
      </c>
      <c r="Y50" s="684"/>
      <c r="AE50" s="390"/>
      <c r="AF50" s="683"/>
      <c r="AG50" s="683"/>
      <c r="AH50" s="683"/>
      <c r="AI50" s="683"/>
      <c r="AJ50" s="683"/>
      <c r="AK50" s="683"/>
      <c r="AL50" s="683"/>
      <c r="AM50" s="683"/>
      <c r="AN50" s="683"/>
      <c r="AO50" s="683"/>
      <c r="AP50" s="683"/>
      <c r="AQ50" s="683"/>
      <c r="AR50" s="683"/>
      <c r="AS50" s="683"/>
      <c r="AT50" s="390"/>
      <c r="AU50" s="390"/>
      <c r="AV50" s="390"/>
      <c r="AW50" s="390"/>
    </row>
    <row r="51" spans="1:49" ht="41.25" thickBot="1">
      <c r="A51" s="552"/>
      <c r="B51" s="102"/>
      <c r="C51" s="554"/>
      <c r="D51" s="103" t="s">
        <v>62</v>
      </c>
      <c r="E51" s="104" t="s">
        <v>63</v>
      </c>
      <c r="F51" s="103" t="s">
        <v>62</v>
      </c>
      <c r="G51" s="105" t="s">
        <v>63</v>
      </c>
      <c r="H51" s="106"/>
      <c r="I51" s="413" t="s">
        <v>62</v>
      </c>
      <c r="J51" s="413" t="s">
        <v>63</v>
      </c>
      <c r="L51" s="414" t="s">
        <v>62</v>
      </c>
      <c r="M51" s="414" t="s">
        <v>63</v>
      </c>
      <c r="N51" s="414" t="s">
        <v>62</v>
      </c>
      <c r="O51" s="414" t="s">
        <v>63</v>
      </c>
      <c r="P51" s="414" t="s">
        <v>62</v>
      </c>
      <c r="Q51" s="414" t="s">
        <v>63</v>
      </c>
      <c r="R51" s="414" t="s">
        <v>291</v>
      </c>
      <c r="S51" s="414" t="s">
        <v>63</v>
      </c>
      <c r="T51" s="414" t="s">
        <v>62</v>
      </c>
      <c r="U51" s="414" t="s">
        <v>63</v>
      </c>
      <c r="V51" s="414" t="s">
        <v>62</v>
      </c>
      <c r="W51" s="414" t="s">
        <v>63</v>
      </c>
      <c r="X51" s="414" t="s">
        <v>62</v>
      </c>
      <c r="Y51" s="414" t="s">
        <v>63</v>
      </c>
      <c r="AE51" s="389"/>
      <c r="AF51" s="415"/>
      <c r="AG51" s="415"/>
      <c r="AH51" s="415"/>
      <c r="AI51" s="415"/>
      <c r="AJ51" s="415"/>
      <c r="AK51" s="415"/>
      <c r="AL51" s="415"/>
      <c r="AM51" s="415"/>
      <c r="AN51" s="415"/>
      <c r="AO51" s="415"/>
      <c r="AP51" s="415"/>
      <c r="AQ51" s="415"/>
      <c r="AR51" s="415"/>
      <c r="AS51" s="415"/>
      <c r="AT51" s="415"/>
      <c r="AU51" s="415"/>
      <c r="AV51" s="415"/>
      <c r="AW51" s="390"/>
    </row>
    <row r="52" spans="1:49" ht="15.75" customHeight="1" thickBot="1">
      <c r="A52" s="83" t="s">
        <v>64</v>
      </c>
      <c r="B52" s="102"/>
      <c r="C52" s="165">
        <f>SUM(D52:G52)</f>
        <v>82</v>
      </c>
      <c r="D52" s="406">
        <v>11</v>
      </c>
      <c r="E52" s="416">
        <v>2</v>
      </c>
      <c r="F52" s="406">
        <v>13</v>
      </c>
      <c r="G52" s="417">
        <v>56</v>
      </c>
      <c r="H52" s="74" t="s">
        <v>11</v>
      </c>
      <c r="I52" s="398" t="s">
        <v>292</v>
      </c>
      <c r="J52" s="398" t="s">
        <v>293</v>
      </c>
      <c r="L52" s="418"/>
      <c r="M52" s="419" t="s">
        <v>294</v>
      </c>
      <c r="N52" s="420"/>
      <c r="O52" s="420"/>
      <c r="P52" s="421"/>
      <c r="Q52" s="421" t="s">
        <v>295</v>
      </c>
      <c r="R52" s="422">
        <v>7</v>
      </c>
      <c r="S52" s="422">
        <v>32</v>
      </c>
      <c r="T52" s="423" t="s">
        <v>296</v>
      </c>
      <c r="U52" s="423" t="s">
        <v>297</v>
      </c>
      <c r="V52" s="424"/>
      <c r="W52" s="425" t="s">
        <v>298</v>
      </c>
      <c r="X52" s="426" t="s">
        <v>299</v>
      </c>
      <c r="Y52" s="427" t="s">
        <v>300</v>
      </c>
      <c r="AE52" s="389"/>
      <c r="AF52" s="428"/>
      <c r="AG52" s="428"/>
      <c r="AH52" s="428"/>
      <c r="AI52" s="428"/>
      <c r="AJ52" s="428"/>
      <c r="AK52" s="428"/>
      <c r="AL52" s="428"/>
      <c r="AM52" s="428"/>
      <c r="AN52" s="428"/>
      <c r="AO52" s="428"/>
      <c r="AP52" s="428"/>
      <c r="AQ52" s="428"/>
      <c r="AR52" s="428"/>
      <c r="AS52" s="428"/>
      <c r="AT52" s="429"/>
      <c r="AU52" s="389"/>
      <c r="AV52" s="389"/>
      <c r="AW52" s="390"/>
    </row>
    <row r="53" spans="1:49" ht="15.75" customHeight="1" thickBot="1">
      <c r="A53" s="89" t="s">
        <v>65</v>
      </c>
      <c r="B53" s="102"/>
      <c r="C53" s="169">
        <f>SUM(D53:G53)</f>
        <v>10</v>
      </c>
      <c r="D53" s="430"/>
      <c r="E53" s="70">
        <v>1</v>
      </c>
      <c r="F53" s="430">
        <v>0</v>
      </c>
      <c r="G53" s="396">
        <v>9</v>
      </c>
      <c r="H53" s="74" t="s">
        <v>11</v>
      </c>
      <c r="I53" s="398"/>
      <c r="J53" s="398" t="s">
        <v>301</v>
      </c>
      <c r="L53" s="431"/>
      <c r="M53" s="432"/>
      <c r="N53" s="433"/>
      <c r="O53" s="433"/>
      <c r="P53" s="421"/>
      <c r="Q53" s="421"/>
      <c r="R53" s="434">
        <v>0</v>
      </c>
      <c r="S53" s="434">
        <v>6</v>
      </c>
      <c r="T53" s="435"/>
      <c r="U53" s="435"/>
      <c r="V53" s="424"/>
      <c r="W53" s="436"/>
      <c r="X53" s="437"/>
      <c r="Y53" s="438" t="s">
        <v>302</v>
      </c>
      <c r="AE53" s="389"/>
      <c r="AF53" s="428"/>
      <c r="AG53" s="428"/>
      <c r="AH53" s="428"/>
      <c r="AI53" s="428"/>
      <c r="AJ53" s="428"/>
      <c r="AK53" s="428"/>
      <c r="AL53" s="428"/>
      <c r="AM53" s="428"/>
      <c r="AN53" s="428"/>
      <c r="AO53" s="428"/>
      <c r="AP53" s="428"/>
      <c r="AQ53" s="428"/>
      <c r="AR53" s="428"/>
      <c r="AS53" s="428"/>
      <c r="AT53" s="429"/>
      <c r="AU53" s="389"/>
      <c r="AV53" s="389"/>
      <c r="AW53" s="390"/>
    </row>
    <row r="54" spans="1:49" ht="15.75" customHeight="1" thickBot="1">
      <c r="A54" s="83" t="s">
        <v>66</v>
      </c>
      <c r="B54" s="102"/>
      <c r="C54" s="169">
        <f>SUM(D54:G54)</f>
        <v>11</v>
      </c>
      <c r="D54" s="430">
        <v>1</v>
      </c>
      <c r="E54" s="70"/>
      <c r="F54" s="430">
        <v>1</v>
      </c>
      <c r="G54" s="396">
        <v>9</v>
      </c>
      <c r="H54" s="74" t="s">
        <v>11</v>
      </c>
      <c r="I54" s="398" t="s">
        <v>303</v>
      </c>
      <c r="J54" s="398"/>
      <c r="L54" s="439"/>
      <c r="M54" s="440"/>
      <c r="N54" s="441"/>
      <c r="O54" s="441" t="s">
        <v>304</v>
      </c>
      <c r="P54" s="442"/>
      <c r="Q54" s="442"/>
      <c r="R54" s="443">
        <v>1</v>
      </c>
      <c r="S54" s="443">
        <v>6</v>
      </c>
      <c r="T54" s="444"/>
      <c r="U54" s="444"/>
      <c r="V54" s="424"/>
      <c r="W54" s="425" t="s">
        <v>305</v>
      </c>
      <c r="X54" s="445"/>
      <c r="Y54" s="446"/>
      <c r="AE54" s="389"/>
      <c r="AF54" s="428"/>
      <c r="AG54" s="428"/>
      <c r="AH54" s="428"/>
      <c r="AI54" s="428"/>
      <c r="AJ54" s="428"/>
      <c r="AK54" s="428"/>
      <c r="AL54" s="428"/>
      <c r="AM54" s="428"/>
      <c r="AN54" s="428"/>
      <c r="AO54" s="428"/>
      <c r="AP54" s="428"/>
      <c r="AQ54" s="428"/>
      <c r="AR54" s="428"/>
      <c r="AS54" s="428"/>
      <c r="AT54" s="429"/>
      <c r="AU54" s="389"/>
      <c r="AV54" s="389"/>
      <c r="AW54" s="390"/>
    </row>
    <row r="55" spans="1:49" ht="15.75" customHeight="1" thickBot="1">
      <c r="A55" s="89"/>
      <c r="B55" s="102"/>
      <c r="C55" s="130"/>
      <c r="D55" s="371"/>
      <c r="E55" s="371"/>
      <c r="F55" s="371"/>
      <c r="G55" s="371"/>
      <c r="H55" s="120"/>
      <c r="I55" s="447"/>
      <c r="J55" s="447"/>
      <c r="L55" s="448"/>
      <c r="M55" s="448"/>
      <c r="N55" s="448"/>
      <c r="O55" s="448"/>
      <c r="P55" s="449"/>
      <c r="Q55" s="449"/>
      <c r="R55" s="448"/>
      <c r="S55" s="448"/>
      <c r="T55" s="448"/>
      <c r="U55" s="448"/>
      <c r="V55" s="450"/>
      <c r="W55" s="450"/>
      <c r="X55" s="448"/>
      <c r="Y55" s="448"/>
      <c r="AE55" s="389"/>
      <c r="AF55" s="428"/>
      <c r="AG55" s="428"/>
      <c r="AH55" s="428"/>
      <c r="AI55" s="428"/>
      <c r="AJ55" s="428"/>
      <c r="AK55" s="428"/>
      <c r="AL55" s="428"/>
      <c r="AM55" s="428"/>
      <c r="AN55" s="428"/>
      <c r="AO55" s="428"/>
      <c r="AP55" s="428"/>
      <c r="AQ55" s="428"/>
      <c r="AR55" s="428"/>
      <c r="AS55" s="428"/>
      <c r="AT55" s="429"/>
      <c r="AU55" s="389"/>
      <c r="AV55" s="389"/>
      <c r="AW55" s="390"/>
    </row>
    <row r="56" spans="1:49" ht="15.75" customHeight="1" thickBot="1">
      <c r="A56" s="89" t="s">
        <v>67</v>
      </c>
      <c r="B56" s="102"/>
      <c r="C56" s="174">
        <f>SUM(D56:G56)</f>
        <v>30</v>
      </c>
      <c r="D56" s="451">
        <v>1</v>
      </c>
      <c r="E56" s="452">
        <v>5</v>
      </c>
      <c r="F56" s="451">
        <v>5</v>
      </c>
      <c r="G56" s="453">
        <v>19</v>
      </c>
      <c r="H56" s="74" t="s">
        <v>11</v>
      </c>
      <c r="I56" s="398" t="s">
        <v>306</v>
      </c>
      <c r="J56" s="398" t="s">
        <v>307</v>
      </c>
      <c r="L56" s="454"/>
      <c r="M56" s="455"/>
      <c r="N56" s="456" t="s">
        <v>308</v>
      </c>
      <c r="O56" s="456" t="s">
        <v>309</v>
      </c>
      <c r="P56" s="457"/>
      <c r="Q56" s="457"/>
      <c r="R56" s="458">
        <v>3</v>
      </c>
      <c r="S56" s="458">
        <v>11</v>
      </c>
      <c r="T56" s="459"/>
      <c r="U56" s="459"/>
      <c r="V56" s="460"/>
      <c r="W56" s="461" t="s">
        <v>310</v>
      </c>
      <c r="X56" s="462"/>
      <c r="Y56" s="463" t="s">
        <v>311</v>
      </c>
      <c r="AE56" s="389"/>
      <c r="AF56" s="428"/>
      <c r="AG56" s="428"/>
      <c r="AH56" s="428"/>
      <c r="AI56" s="428"/>
      <c r="AJ56" s="428"/>
      <c r="AK56" s="428"/>
      <c r="AL56" s="428"/>
      <c r="AM56" s="428"/>
      <c r="AN56" s="428"/>
      <c r="AO56" s="428"/>
      <c r="AP56" s="428"/>
      <c r="AQ56" s="428"/>
      <c r="AR56" s="428"/>
      <c r="AS56" s="428"/>
      <c r="AT56" s="429"/>
      <c r="AU56" s="389"/>
      <c r="AV56" s="389"/>
      <c r="AW56" s="390"/>
    </row>
    <row r="57" spans="1:49" ht="15.75" customHeight="1" thickBot="1">
      <c r="A57" s="89"/>
      <c r="B57" s="102"/>
      <c r="C57" s="130"/>
      <c r="D57" s="371"/>
      <c r="E57" s="371"/>
      <c r="F57" s="371"/>
      <c r="G57" s="371"/>
      <c r="H57" s="120"/>
      <c r="I57" s="447"/>
      <c r="J57" s="447"/>
      <c r="L57" s="448"/>
      <c r="M57" s="448"/>
      <c r="N57" s="448"/>
      <c r="O57" s="448"/>
      <c r="P57" s="449"/>
      <c r="Q57" s="449"/>
      <c r="R57" s="448"/>
      <c r="S57" s="448"/>
      <c r="T57" s="448"/>
      <c r="U57" s="448"/>
      <c r="V57" s="450"/>
      <c r="W57" s="450"/>
      <c r="X57" s="448"/>
      <c r="Y57" s="448"/>
      <c r="AE57" s="389"/>
      <c r="AF57" s="428"/>
      <c r="AG57" s="428"/>
      <c r="AH57" s="428"/>
      <c r="AI57" s="428"/>
      <c r="AJ57" s="428"/>
      <c r="AK57" s="428"/>
      <c r="AL57" s="428"/>
      <c r="AM57" s="428"/>
      <c r="AN57" s="428"/>
      <c r="AO57" s="428"/>
      <c r="AP57" s="428"/>
      <c r="AQ57" s="428"/>
      <c r="AR57" s="428"/>
      <c r="AS57" s="428"/>
      <c r="AT57" s="429"/>
      <c r="AU57" s="389"/>
      <c r="AV57" s="389"/>
      <c r="AW57" s="390"/>
    </row>
    <row r="58" spans="1:49" ht="15.75" customHeight="1" thickBot="1">
      <c r="A58" s="89" t="s">
        <v>68</v>
      </c>
      <c r="B58" s="102"/>
      <c r="C58" s="165">
        <f>SUM(D58:G58)</f>
        <v>14</v>
      </c>
      <c r="D58" s="406">
        <v>1</v>
      </c>
      <c r="E58" s="416"/>
      <c r="F58" s="406">
        <v>5</v>
      </c>
      <c r="G58" s="417">
        <v>8</v>
      </c>
      <c r="H58" s="74" t="s">
        <v>11</v>
      </c>
      <c r="I58" s="398" t="s">
        <v>312</v>
      </c>
      <c r="J58" s="398"/>
      <c r="L58" s="418"/>
      <c r="M58" s="419"/>
      <c r="N58" s="420"/>
      <c r="O58" s="420"/>
      <c r="P58" s="464"/>
      <c r="Q58" s="464" t="s">
        <v>313</v>
      </c>
      <c r="R58" s="422">
        <v>1</v>
      </c>
      <c r="S58" s="422">
        <v>4</v>
      </c>
      <c r="T58" s="423"/>
      <c r="U58" s="423"/>
      <c r="V58" s="460"/>
      <c r="W58" s="461" t="s">
        <v>314</v>
      </c>
      <c r="X58" s="426" t="s">
        <v>315</v>
      </c>
      <c r="Y58" s="427" t="s">
        <v>316</v>
      </c>
      <c r="AE58" s="389"/>
      <c r="AF58" s="428"/>
      <c r="AG58" s="428"/>
      <c r="AH58" s="428"/>
      <c r="AI58" s="428"/>
      <c r="AJ58" s="428"/>
      <c r="AK58" s="428"/>
      <c r="AL58" s="428"/>
      <c r="AM58" s="428"/>
      <c r="AN58" s="428"/>
      <c r="AO58" s="428"/>
      <c r="AP58" s="428"/>
      <c r="AQ58" s="428"/>
      <c r="AR58" s="428"/>
      <c r="AS58" s="428"/>
      <c r="AT58" s="429"/>
      <c r="AU58" s="389"/>
      <c r="AV58" s="389"/>
      <c r="AW58" s="390"/>
    </row>
    <row r="59" spans="1:49" ht="15.75" customHeight="1" thickBot="1">
      <c r="A59" s="89" t="s">
        <v>69</v>
      </c>
      <c r="B59" s="102"/>
      <c r="C59" s="169">
        <f>SUM(D59:G59)</f>
        <v>22</v>
      </c>
      <c r="D59" s="430">
        <v>5</v>
      </c>
      <c r="E59" s="70"/>
      <c r="F59" s="430">
        <v>10</v>
      </c>
      <c r="G59" s="396">
        <v>7</v>
      </c>
      <c r="H59" s="74" t="s">
        <v>11</v>
      </c>
      <c r="I59" s="398" t="s">
        <v>317</v>
      </c>
      <c r="J59" s="398"/>
      <c r="L59" s="431"/>
      <c r="M59" s="432"/>
      <c r="N59" s="433" t="s">
        <v>318</v>
      </c>
      <c r="O59" s="433"/>
      <c r="P59" s="421" t="s">
        <v>319</v>
      </c>
      <c r="Q59" s="421" t="s">
        <v>320</v>
      </c>
      <c r="R59" s="434">
        <v>0</v>
      </c>
      <c r="S59" s="434">
        <v>2</v>
      </c>
      <c r="T59" s="435" t="s">
        <v>321</v>
      </c>
      <c r="U59" s="435"/>
      <c r="V59" s="424"/>
      <c r="W59" s="465"/>
      <c r="X59" s="437" t="s">
        <v>322</v>
      </c>
      <c r="Y59" s="438" t="s">
        <v>323</v>
      </c>
      <c r="AE59" s="389"/>
      <c r="AF59" s="428"/>
      <c r="AG59" s="428"/>
      <c r="AH59" s="428"/>
      <c r="AI59" s="428"/>
      <c r="AJ59" s="428"/>
      <c r="AK59" s="428"/>
      <c r="AL59" s="428"/>
      <c r="AM59" s="428"/>
      <c r="AN59" s="428"/>
      <c r="AO59" s="428"/>
      <c r="AP59" s="428"/>
      <c r="AQ59" s="428"/>
      <c r="AR59" s="428"/>
      <c r="AS59" s="428"/>
      <c r="AT59" s="429"/>
      <c r="AU59" s="389"/>
      <c r="AV59" s="389"/>
      <c r="AW59" s="390"/>
    </row>
    <row r="60" spans="1:49" ht="15.75" customHeight="1" thickBot="1">
      <c r="A60" s="89" t="s">
        <v>70</v>
      </c>
      <c r="B60" s="102"/>
      <c r="C60" s="178">
        <f>SUM(D60:G60)</f>
        <v>124</v>
      </c>
      <c r="D60" s="466">
        <v>2</v>
      </c>
      <c r="E60" s="467">
        <v>2</v>
      </c>
      <c r="F60" s="466">
        <v>7</v>
      </c>
      <c r="G60" s="405">
        <v>113</v>
      </c>
      <c r="H60" s="74" t="s">
        <v>11</v>
      </c>
      <c r="I60" s="398" t="s">
        <v>324</v>
      </c>
      <c r="J60" s="398" t="s">
        <v>325</v>
      </c>
      <c r="L60" s="439"/>
      <c r="M60" s="440" t="s">
        <v>326</v>
      </c>
      <c r="N60" s="441" t="s">
        <v>327</v>
      </c>
      <c r="O60" s="441" t="s">
        <v>328</v>
      </c>
      <c r="P60" s="442" t="s">
        <v>329</v>
      </c>
      <c r="Q60" s="442"/>
      <c r="R60" s="443">
        <v>2</v>
      </c>
      <c r="S60" s="443">
        <v>55</v>
      </c>
      <c r="T60" s="444" t="s">
        <v>330</v>
      </c>
      <c r="U60" s="444" t="s">
        <v>331</v>
      </c>
      <c r="V60" s="424"/>
      <c r="W60" s="425" t="s">
        <v>332</v>
      </c>
      <c r="X60" s="445" t="s">
        <v>333</v>
      </c>
      <c r="Y60" s="446" t="s">
        <v>334</v>
      </c>
      <c r="AE60" s="389"/>
      <c r="AF60" s="428"/>
      <c r="AG60" s="428"/>
      <c r="AH60" s="428"/>
      <c r="AI60" s="428"/>
      <c r="AJ60" s="428"/>
      <c r="AK60" s="428"/>
      <c r="AL60" s="428"/>
      <c r="AM60" s="428"/>
      <c r="AN60" s="428"/>
      <c r="AO60" s="428"/>
      <c r="AP60" s="428"/>
      <c r="AQ60" s="428"/>
      <c r="AR60" s="428"/>
      <c r="AS60" s="428"/>
      <c r="AT60" s="429"/>
      <c r="AU60" s="389"/>
      <c r="AV60" s="389"/>
      <c r="AW60" s="390"/>
    </row>
    <row r="61" spans="1:49" ht="15" customHeight="1">
      <c r="A61" s="89"/>
      <c r="B61" s="130"/>
      <c r="C61" s="371"/>
      <c r="D61" s="371"/>
      <c r="E61" s="371"/>
      <c r="F61" s="74"/>
      <c r="G61" s="74"/>
      <c r="H61" s="76"/>
      <c r="I61" s="76"/>
      <c r="J61" s="76"/>
      <c r="AE61" s="390"/>
      <c r="AF61" s="390"/>
      <c r="AG61" s="390"/>
      <c r="AH61" s="390"/>
      <c r="AI61" s="390"/>
      <c r="AJ61" s="390"/>
      <c r="AK61" s="390"/>
      <c r="AL61" s="390"/>
      <c r="AM61" s="390"/>
      <c r="AN61" s="390"/>
      <c r="AO61" s="390"/>
      <c r="AP61" s="390"/>
      <c r="AQ61" s="390"/>
      <c r="AR61" s="390"/>
      <c r="AS61" s="390"/>
      <c r="AT61" s="390"/>
      <c r="AU61" s="390"/>
      <c r="AV61" s="390"/>
      <c r="AW61" s="390"/>
    </row>
    <row r="62" spans="1:49" ht="15" customHeight="1">
      <c r="A62" s="89" t="s">
        <v>71</v>
      </c>
      <c r="B62" s="130"/>
      <c r="C62" s="183">
        <v>7</v>
      </c>
      <c r="D62" s="74" t="s">
        <v>11</v>
      </c>
      <c r="E62" s="133"/>
      <c r="F62" s="74"/>
      <c r="G62" s="74"/>
      <c r="H62" s="76"/>
      <c r="I62" s="76"/>
      <c r="J62" s="76"/>
      <c r="AE62" s="390"/>
      <c r="AF62" s="390"/>
      <c r="AG62" s="390"/>
      <c r="AH62" s="390"/>
      <c r="AI62" s="390"/>
      <c r="AJ62" s="390"/>
      <c r="AK62" s="390"/>
      <c r="AL62" s="390"/>
      <c r="AM62" s="390"/>
      <c r="AN62" s="390"/>
      <c r="AO62" s="390"/>
      <c r="AP62" s="390"/>
      <c r="AQ62" s="390"/>
      <c r="AR62" s="390"/>
      <c r="AS62" s="390"/>
      <c r="AT62" s="390"/>
      <c r="AU62" s="390"/>
      <c r="AV62" s="390"/>
      <c r="AW62" s="390"/>
    </row>
    <row r="63" spans="1:49" ht="15" customHeight="1">
      <c r="A63" s="89" t="s">
        <v>72</v>
      </c>
      <c r="B63" s="130"/>
      <c r="C63" s="183">
        <v>7</v>
      </c>
      <c r="D63" s="74" t="s">
        <v>11</v>
      </c>
      <c r="E63" s="133"/>
      <c r="F63" s="74"/>
      <c r="G63" s="74"/>
      <c r="H63" s="76"/>
      <c r="I63" s="76"/>
      <c r="J63" s="76"/>
      <c r="AE63" s="390"/>
      <c r="AF63" s="390"/>
      <c r="AG63" s="390"/>
      <c r="AH63" s="390"/>
      <c r="AI63" s="390"/>
      <c r="AJ63" s="390"/>
      <c r="AK63" s="390"/>
      <c r="AL63" s="390"/>
      <c r="AM63" s="390"/>
      <c r="AN63" s="390"/>
      <c r="AO63" s="390"/>
      <c r="AP63" s="390"/>
      <c r="AQ63" s="390"/>
      <c r="AR63" s="390"/>
      <c r="AS63" s="390"/>
      <c r="AT63" s="390"/>
      <c r="AU63" s="390"/>
      <c r="AV63" s="390"/>
      <c r="AW63" s="390"/>
    </row>
    <row r="64" spans="1:49" ht="15" customHeight="1">
      <c r="A64" s="89"/>
      <c r="B64" s="130"/>
      <c r="C64" s="133"/>
      <c r="D64" s="74"/>
      <c r="E64" s="133"/>
      <c r="F64" s="76"/>
      <c r="G64" s="76"/>
      <c r="H64" s="76"/>
      <c r="I64" s="76"/>
      <c r="J64" s="76"/>
      <c r="AE64" s="390"/>
      <c r="AF64" s="390"/>
      <c r="AG64" s="390"/>
      <c r="AH64" s="390"/>
      <c r="AI64" s="390"/>
      <c r="AJ64" s="390"/>
      <c r="AK64" s="390"/>
      <c r="AL64" s="390"/>
      <c r="AM64" s="390"/>
      <c r="AN64" s="390"/>
      <c r="AO64" s="390"/>
      <c r="AP64" s="390"/>
      <c r="AQ64" s="390"/>
      <c r="AR64" s="390"/>
      <c r="AS64" s="390"/>
      <c r="AT64" s="390"/>
      <c r="AU64" s="390"/>
      <c r="AV64" s="390"/>
      <c r="AW64" s="390"/>
    </row>
    <row r="65" spans="1:49" ht="12.75">
      <c r="A65" s="1"/>
      <c r="B65" s="1"/>
      <c r="C65" s="1"/>
      <c r="D65" s="1"/>
      <c r="E65" s="1"/>
      <c r="F65" s="1"/>
      <c r="G65" s="1"/>
      <c r="H65" s="1"/>
      <c r="I65" s="1"/>
      <c r="AE65" s="390"/>
      <c r="AF65" s="390"/>
      <c r="AG65" s="390"/>
      <c r="AH65" s="390"/>
      <c r="AI65" s="390"/>
      <c r="AJ65" s="390"/>
      <c r="AK65" s="390"/>
      <c r="AL65" s="390"/>
      <c r="AM65" s="390"/>
      <c r="AN65" s="390"/>
      <c r="AO65" s="390"/>
      <c r="AP65" s="390"/>
      <c r="AQ65" s="390"/>
      <c r="AR65" s="390"/>
      <c r="AS65" s="390"/>
      <c r="AT65" s="390"/>
      <c r="AU65" s="390"/>
      <c r="AV65" s="390"/>
      <c r="AW65" s="390"/>
    </row>
    <row r="66" spans="1:49" ht="6" customHeight="1">
      <c r="A66" s="1"/>
      <c r="B66" s="1"/>
      <c r="C66" s="1"/>
      <c r="D66" s="1"/>
      <c r="E66" s="1"/>
      <c r="F66" s="1"/>
      <c r="G66" s="1"/>
      <c r="H66" s="1"/>
      <c r="I66" s="1"/>
      <c r="J66" s="1"/>
      <c r="AE66" s="390"/>
      <c r="AF66" s="390"/>
      <c r="AG66" s="390"/>
      <c r="AH66" s="390"/>
      <c r="AI66" s="390"/>
      <c r="AJ66" s="390"/>
      <c r="AK66" s="390"/>
      <c r="AL66" s="390"/>
      <c r="AM66" s="390"/>
      <c r="AN66" s="390"/>
      <c r="AO66" s="390"/>
      <c r="AP66" s="390"/>
      <c r="AQ66" s="390"/>
      <c r="AR66" s="390"/>
      <c r="AS66" s="390"/>
      <c r="AT66" s="390"/>
      <c r="AU66" s="390"/>
      <c r="AV66" s="390"/>
      <c r="AW66" s="390"/>
    </row>
    <row r="67" spans="1:49" s="2" customFormat="1" ht="15" customHeight="1">
      <c r="A67" s="559" t="s">
        <v>73</v>
      </c>
      <c r="B67" s="559"/>
      <c r="C67" s="559"/>
      <c r="D67" s="559"/>
      <c r="E67" s="559"/>
      <c r="F67" s="559"/>
      <c r="G67" s="559"/>
      <c r="H67" s="134" t="s">
        <v>74</v>
      </c>
      <c r="I67" s="134"/>
      <c r="AE67" s="390"/>
      <c r="AF67" s="390"/>
      <c r="AG67" s="390"/>
      <c r="AH67" s="390"/>
      <c r="AI67" s="390"/>
      <c r="AJ67" s="390"/>
      <c r="AK67" s="390"/>
      <c r="AL67" s="390"/>
      <c r="AM67" s="390"/>
      <c r="AN67" s="390"/>
      <c r="AO67" s="390"/>
      <c r="AP67" s="390"/>
      <c r="AQ67" s="390"/>
      <c r="AR67" s="390"/>
      <c r="AS67" s="390"/>
      <c r="AT67" s="390"/>
      <c r="AU67" s="390"/>
      <c r="AV67" s="390"/>
      <c r="AW67" s="390"/>
    </row>
    <row r="68" spans="1:49" s="2" customFormat="1" ht="19.5" customHeight="1">
      <c r="A68" s="547"/>
      <c r="B68" s="547"/>
      <c r="C68" s="547"/>
      <c r="D68" s="547"/>
      <c r="E68" s="547"/>
      <c r="F68" s="547"/>
      <c r="G68" s="547"/>
      <c r="H68" s="210"/>
      <c r="I68" s="468"/>
      <c r="J68" s="135"/>
      <c r="L68" s="469" t="s">
        <v>284</v>
      </c>
      <c r="M68" s="469" t="s">
        <v>285</v>
      </c>
      <c r="N68" s="469" t="s">
        <v>286</v>
      </c>
      <c r="O68" s="469" t="s">
        <v>287</v>
      </c>
      <c r="P68" s="469" t="s">
        <v>288</v>
      </c>
      <c r="Q68" s="469" t="s">
        <v>289</v>
      </c>
      <c r="R68" s="469" t="s">
        <v>290</v>
      </c>
      <c r="AE68" s="390"/>
      <c r="AF68" s="470"/>
      <c r="AG68" s="470"/>
      <c r="AH68" s="470"/>
      <c r="AI68" s="470"/>
      <c r="AJ68" s="470"/>
      <c r="AK68" s="470"/>
      <c r="AL68" s="470"/>
      <c r="AM68" s="390"/>
      <c r="AN68" s="390"/>
      <c r="AO68" s="390"/>
      <c r="AP68" s="390"/>
      <c r="AQ68" s="390"/>
      <c r="AR68" s="390"/>
      <c r="AS68" s="390"/>
      <c r="AT68" s="390"/>
      <c r="AU68" s="390"/>
      <c r="AV68" s="390"/>
      <c r="AW68" s="390"/>
    </row>
    <row r="69" spans="1:49" s="2" customFormat="1" ht="18.75" customHeight="1">
      <c r="A69" s="547" t="s">
        <v>76</v>
      </c>
      <c r="B69" s="547"/>
      <c r="C69" s="547"/>
      <c r="D69" s="547"/>
      <c r="E69" s="548"/>
      <c r="F69" s="184">
        <v>69</v>
      </c>
      <c r="G69" s="137" t="s">
        <v>11</v>
      </c>
      <c r="H69" s="209"/>
      <c r="I69" s="471"/>
      <c r="J69" s="472"/>
      <c r="L69" s="473" t="s">
        <v>335</v>
      </c>
      <c r="M69" s="473" t="s">
        <v>336</v>
      </c>
      <c r="N69" s="473"/>
      <c r="O69" s="473">
        <v>47</v>
      </c>
      <c r="P69" s="473" t="s">
        <v>337</v>
      </c>
      <c r="Q69" s="473" t="s">
        <v>338</v>
      </c>
      <c r="R69" s="474" t="s">
        <v>339</v>
      </c>
      <c r="AA69" s="410"/>
      <c r="AE69" s="390"/>
      <c r="AF69" s="390"/>
      <c r="AG69" s="390"/>
      <c r="AH69" s="390"/>
      <c r="AI69" s="390"/>
      <c r="AJ69" s="390"/>
      <c r="AK69" s="390"/>
      <c r="AL69" s="390"/>
      <c r="AM69" s="390"/>
      <c r="AN69" s="390"/>
      <c r="AO69" s="390"/>
      <c r="AP69" s="390"/>
      <c r="AQ69" s="390"/>
      <c r="AR69" s="390"/>
      <c r="AS69" s="390"/>
      <c r="AT69" s="390"/>
      <c r="AU69" s="390"/>
      <c r="AV69" s="390"/>
      <c r="AW69" s="390"/>
    </row>
    <row r="70" spans="1:49" s="2" customFormat="1" ht="15">
      <c r="A70" s="547" t="s">
        <v>77</v>
      </c>
      <c r="B70" s="547"/>
      <c r="C70" s="547"/>
      <c r="D70" s="547"/>
      <c r="E70" s="548"/>
      <c r="F70" s="208">
        <v>10</v>
      </c>
      <c r="G70" s="137" t="s">
        <v>11</v>
      </c>
      <c r="H70" s="209"/>
      <c r="I70" s="471"/>
      <c r="J70" s="138"/>
      <c r="L70" s="473">
        <v>0</v>
      </c>
      <c r="M70" s="473" t="s">
        <v>340</v>
      </c>
      <c r="N70" s="473" t="s">
        <v>337</v>
      </c>
      <c r="O70" s="473">
        <v>6</v>
      </c>
      <c r="P70" s="473" t="s">
        <v>337</v>
      </c>
      <c r="Q70" s="473">
        <v>0</v>
      </c>
      <c r="R70" s="473" t="s">
        <v>341</v>
      </c>
      <c r="AA70" s="410"/>
      <c r="AE70" s="390"/>
      <c r="AF70" s="390"/>
      <c r="AG70" s="390"/>
      <c r="AH70" s="390"/>
      <c r="AI70" s="390"/>
      <c r="AJ70" s="390"/>
      <c r="AK70" s="390"/>
      <c r="AL70" s="390"/>
      <c r="AM70" s="390"/>
      <c r="AN70" s="390"/>
      <c r="AO70" s="390"/>
      <c r="AP70" s="390"/>
      <c r="AQ70" s="390"/>
      <c r="AR70" s="390"/>
      <c r="AS70" s="390"/>
      <c r="AT70" s="390"/>
      <c r="AU70" s="390"/>
      <c r="AV70" s="390"/>
      <c r="AW70" s="390"/>
    </row>
    <row r="71" spans="1:49" s="2" customFormat="1" ht="30.75" customHeight="1">
      <c r="A71" s="549"/>
      <c r="B71" s="550"/>
      <c r="C71" s="550"/>
      <c r="D71" s="550"/>
      <c r="E71" s="551"/>
      <c r="F71" s="140"/>
      <c r="G71" s="140"/>
      <c r="H71" s="468"/>
      <c r="I71" s="468"/>
      <c r="J71" s="475"/>
      <c r="AE71" s="390"/>
      <c r="AF71" s="390"/>
      <c r="AG71" s="390"/>
      <c r="AH71" s="390"/>
      <c r="AI71" s="390"/>
      <c r="AJ71" s="390"/>
      <c r="AK71" s="390"/>
      <c r="AL71" s="390"/>
      <c r="AM71" s="390"/>
      <c r="AN71" s="390"/>
      <c r="AO71" s="390"/>
      <c r="AP71" s="390"/>
      <c r="AQ71" s="390"/>
      <c r="AR71" s="390"/>
      <c r="AS71" s="390"/>
      <c r="AT71" s="390"/>
      <c r="AU71" s="390"/>
      <c r="AV71" s="390"/>
      <c r="AW71" s="390"/>
    </row>
    <row r="72" spans="1:49" ht="15">
      <c r="A72" s="141"/>
      <c r="B72" s="141"/>
      <c r="C72" s="1"/>
      <c r="D72" s="1"/>
      <c r="E72" s="1"/>
      <c r="F72" s="1"/>
      <c r="G72" s="1"/>
      <c r="H72" s="1"/>
      <c r="I72" s="1"/>
      <c r="J72" s="1"/>
      <c r="AE72" s="390"/>
      <c r="AF72" s="390"/>
      <c r="AG72" s="390"/>
      <c r="AH72" s="390"/>
      <c r="AI72" s="390"/>
      <c r="AJ72" s="390"/>
      <c r="AK72" s="390"/>
      <c r="AL72" s="390"/>
      <c r="AM72" s="390"/>
      <c r="AN72" s="390"/>
      <c r="AO72" s="390"/>
      <c r="AP72" s="390"/>
      <c r="AQ72" s="390"/>
      <c r="AR72" s="390"/>
      <c r="AS72" s="390"/>
      <c r="AT72" s="390"/>
      <c r="AU72" s="390"/>
      <c r="AV72" s="390"/>
      <c r="AW72" s="390"/>
    </row>
    <row r="73" spans="31:49" ht="12.75">
      <c r="AE73" s="390"/>
      <c r="AF73" s="390"/>
      <c r="AG73" s="390"/>
      <c r="AH73" s="390"/>
      <c r="AI73" s="390"/>
      <c r="AJ73" s="390"/>
      <c r="AK73" s="390"/>
      <c r="AL73" s="390"/>
      <c r="AM73" s="390"/>
      <c r="AN73" s="390"/>
      <c r="AO73" s="390"/>
      <c r="AP73" s="390"/>
      <c r="AQ73" s="390"/>
      <c r="AR73" s="390"/>
      <c r="AS73" s="390"/>
      <c r="AT73" s="390"/>
      <c r="AU73" s="390"/>
      <c r="AV73" s="390"/>
      <c r="AW73" s="390"/>
    </row>
    <row r="74" spans="31:49" ht="12.75">
      <c r="AE74" s="390"/>
      <c r="AF74" s="390"/>
      <c r="AG74" s="390"/>
      <c r="AH74" s="390"/>
      <c r="AI74" s="390"/>
      <c r="AJ74" s="390"/>
      <c r="AK74" s="390"/>
      <c r="AL74" s="390"/>
      <c r="AM74" s="390"/>
      <c r="AN74" s="390"/>
      <c r="AO74" s="390"/>
      <c r="AP74" s="390"/>
      <c r="AQ74" s="390"/>
      <c r="AR74" s="390"/>
      <c r="AS74" s="390"/>
      <c r="AT74" s="390"/>
      <c r="AU74" s="390"/>
      <c r="AV74" s="390"/>
      <c r="AW74" s="390"/>
    </row>
    <row r="75" spans="31:49" ht="12.75">
      <c r="AE75" s="390"/>
      <c r="AF75" s="390"/>
      <c r="AG75" s="390"/>
      <c r="AH75" s="390"/>
      <c r="AI75" s="390"/>
      <c r="AJ75" s="390"/>
      <c r="AK75" s="390"/>
      <c r="AL75" s="390"/>
      <c r="AM75" s="390"/>
      <c r="AN75" s="390"/>
      <c r="AO75" s="390"/>
      <c r="AP75" s="390"/>
      <c r="AQ75" s="390"/>
      <c r="AR75" s="390"/>
      <c r="AS75" s="390"/>
      <c r="AT75" s="390"/>
      <c r="AU75" s="390"/>
      <c r="AV75" s="390"/>
      <c r="AW75" s="390"/>
    </row>
    <row r="76" spans="31:49" ht="12.75">
      <c r="AE76" s="390"/>
      <c r="AF76" s="390"/>
      <c r="AG76" s="390"/>
      <c r="AH76" s="390"/>
      <c r="AI76" s="390"/>
      <c r="AJ76" s="390"/>
      <c r="AK76" s="390"/>
      <c r="AL76" s="390"/>
      <c r="AM76" s="390"/>
      <c r="AN76" s="390"/>
      <c r="AO76" s="390"/>
      <c r="AP76" s="390"/>
      <c r="AQ76" s="390"/>
      <c r="AR76" s="390"/>
      <c r="AS76" s="390"/>
      <c r="AT76" s="390"/>
      <c r="AU76" s="390"/>
      <c r="AV76" s="390"/>
      <c r="AW76" s="390"/>
    </row>
    <row r="77" spans="31:49" ht="12.75">
      <c r="AE77" s="390"/>
      <c r="AF77" s="390"/>
      <c r="AG77" s="390"/>
      <c r="AH77" s="390"/>
      <c r="AI77" s="390"/>
      <c r="AJ77" s="390"/>
      <c r="AK77" s="390"/>
      <c r="AL77" s="390"/>
      <c r="AM77" s="390"/>
      <c r="AN77" s="390"/>
      <c r="AO77" s="390"/>
      <c r="AP77" s="390"/>
      <c r="AQ77" s="390"/>
      <c r="AR77" s="390"/>
      <c r="AS77" s="390"/>
      <c r="AT77" s="390"/>
      <c r="AU77" s="390"/>
      <c r="AV77" s="390"/>
      <c r="AW77" s="390"/>
    </row>
    <row r="78" spans="2:49" ht="15" customHeight="1">
      <c r="B78" s="142"/>
      <c r="E78" s="143"/>
      <c r="F78" s="143"/>
      <c r="G78" s="143"/>
      <c r="AE78" s="390"/>
      <c r="AF78" s="390"/>
      <c r="AG78" s="390"/>
      <c r="AH78" s="390"/>
      <c r="AI78" s="390"/>
      <c r="AJ78" s="390"/>
      <c r="AK78" s="390"/>
      <c r="AL78" s="390"/>
      <c r="AM78" s="390"/>
      <c r="AN78" s="390"/>
      <c r="AO78" s="390"/>
      <c r="AP78" s="390"/>
      <c r="AQ78" s="390"/>
      <c r="AR78" s="390"/>
      <c r="AS78" s="390"/>
      <c r="AT78" s="390"/>
      <c r="AU78" s="390"/>
      <c r="AV78" s="390"/>
      <c r="AW78" s="390"/>
    </row>
    <row r="79" spans="31:49" ht="12.75">
      <c r="AE79" s="390"/>
      <c r="AF79" s="390"/>
      <c r="AG79" s="390"/>
      <c r="AH79" s="390"/>
      <c r="AI79" s="390"/>
      <c r="AJ79" s="390"/>
      <c r="AK79" s="390"/>
      <c r="AL79" s="390"/>
      <c r="AM79" s="390"/>
      <c r="AN79" s="390"/>
      <c r="AO79" s="390"/>
      <c r="AP79" s="390"/>
      <c r="AQ79" s="390"/>
      <c r="AR79" s="390"/>
      <c r="AS79" s="390"/>
      <c r="AT79" s="390"/>
      <c r="AU79" s="390"/>
      <c r="AV79" s="390"/>
      <c r="AW79" s="390"/>
    </row>
    <row r="80" spans="31:49" ht="12.75">
      <c r="AE80" s="390"/>
      <c r="AF80" s="390"/>
      <c r="AG80" s="390"/>
      <c r="AH80" s="390"/>
      <c r="AI80" s="390"/>
      <c r="AJ80" s="390"/>
      <c r="AK80" s="390"/>
      <c r="AL80" s="390"/>
      <c r="AM80" s="390"/>
      <c r="AN80" s="390"/>
      <c r="AO80" s="390"/>
      <c r="AP80" s="390"/>
      <c r="AQ80" s="390"/>
      <c r="AR80" s="390"/>
      <c r="AS80" s="390"/>
      <c r="AT80" s="390"/>
      <c r="AU80" s="390"/>
      <c r="AV80" s="390"/>
      <c r="AW80" s="390"/>
    </row>
    <row r="81" spans="31:49" ht="12.75">
      <c r="AE81" s="390"/>
      <c r="AF81" s="390"/>
      <c r="AG81" s="390"/>
      <c r="AH81" s="390"/>
      <c r="AI81" s="390"/>
      <c r="AJ81" s="390"/>
      <c r="AK81" s="390"/>
      <c r="AL81" s="390"/>
      <c r="AM81" s="390"/>
      <c r="AN81" s="390"/>
      <c r="AO81" s="390"/>
      <c r="AP81" s="390"/>
      <c r="AQ81" s="390"/>
      <c r="AR81" s="390"/>
      <c r="AS81" s="390"/>
      <c r="AT81" s="390"/>
      <c r="AU81" s="390"/>
      <c r="AV81" s="390"/>
      <c r="AW81" s="390"/>
    </row>
    <row r="82" spans="31:49" ht="12.75">
      <c r="AE82" s="390"/>
      <c r="AF82" s="390"/>
      <c r="AG82" s="390"/>
      <c r="AH82" s="390"/>
      <c r="AI82" s="390"/>
      <c r="AJ82" s="390"/>
      <c r="AK82" s="390"/>
      <c r="AL82" s="390"/>
      <c r="AM82" s="390"/>
      <c r="AN82" s="390"/>
      <c r="AO82" s="390"/>
      <c r="AP82" s="390"/>
      <c r="AQ82" s="390"/>
      <c r="AR82" s="390"/>
      <c r="AS82" s="390"/>
      <c r="AT82" s="390"/>
      <c r="AU82" s="390"/>
      <c r="AV82" s="390"/>
      <c r="AW82" s="390"/>
    </row>
    <row r="83" spans="31:49" ht="12.75">
      <c r="AE83" s="390"/>
      <c r="AF83" s="390"/>
      <c r="AG83" s="390"/>
      <c r="AH83" s="390"/>
      <c r="AI83" s="390"/>
      <c r="AJ83" s="390"/>
      <c r="AK83" s="390"/>
      <c r="AL83" s="390"/>
      <c r="AM83" s="390"/>
      <c r="AN83" s="390"/>
      <c r="AO83" s="390"/>
      <c r="AP83" s="390"/>
      <c r="AQ83" s="390"/>
      <c r="AR83" s="390"/>
      <c r="AS83" s="390"/>
      <c r="AT83" s="390"/>
      <c r="AU83" s="390"/>
      <c r="AV83" s="390"/>
      <c r="AW83" s="390"/>
    </row>
    <row r="84" spans="31:49" ht="12.75">
      <c r="AE84" s="390"/>
      <c r="AF84" s="390"/>
      <c r="AG84" s="390"/>
      <c r="AH84" s="390"/>
      <c r="AI84" s="390"/>
      <c r="AJ84" s="390"/>
      <c r="AK84" s="390"/>
      <c r="AL84" s="390"/>
      <c r="AM84" s="390"/>
      <c r="AN84" s="390"/>
      <c r="AO84" s="390"/>
      <c r="AP84" s="390"/>
      <c r="AQ84" s="390"/>
      <c r="AR84" s="390"/>
      <c r="AS84" s="390"/>
      <c r="AT84" s="390"/>
      <c r="AU84" s="390"/>
      <c r="AV84" s="390"/>
      <c r="AW84" s="390"/>
    </row>
    <row r="85" spans="31:49" ht="12.75">
      <c r="AE85" s="390"/>
      <c r="AF85" s="390"/>
      <c r="AG85" s="390"/>
      <c r="AH85" s="390"/>
      <c r="AI85" s="390"/>
      <c r="AJ85" s="390"/>
      <c r="AK85" s="390"/>
      <c r="AL85" s="390"/>
      <c r="AM85" s="390"/>
      <c r="AN85" s="390"/>
      <c r="AO85" s="390"/>
      <c r="AP85" s="390"/>
      <c r="AQ85" s="390"/>
      <c r="AR85" s="390"/>
      <c r="AS85" s="390"/>
      <c r="AT85" s="390"/>
      <c r="AU85" s="390"/>
      <c r="AV85" s="390"/>
      <c r="AW85" s="390"/>
    </row>
    <row r="86" spans="31:49" ht="12.75">
      <c r="AE86" s="390"/>
      <c r="AF86" s="390"/>
      <c r="AG86" s="390"/>
      <c r="AH86" s="390"/>
      <c r="AI86" s="390"/>
      <c r="AJ86" s="390"/>
      <c r="AK86" s="390"/>
      <c r="AL86" s="390"/>
      <c r="AM86" s="390"/>
      <c r="AN86" s="390"/>
      <c r="AO86" s="390"/>
      <c r="AP86" s="390"/>
      <c r="AQ86" s="390"/>
      <c r="AR86" s="390"/>
      <c r="AS86" s="390"/>
      <c r="AT86" s="390"/>
      <c r="AU86" s="390"/>
      <c r="AV86" s="390"/>
      <c r="AW86" s="390"/>
    </row>
    <row r="87" spans="31:49" ht="12.75">
      <c r="AE87" s="390"/>
      <c r="AF87" s="390"/>
      <c r="AG87" s="390"/>
      <c r="AH87" s="390"/>
      <c r="AI87" s="390"/>
      <c r="AJ87" s="390"/>
      <c r="AK87" s="390"/>
      <c r="AL87" s="390"/>
      <c r="AM87" s="390"/>
      <c r="AN87" s="390"/>
      <c r="AO87" s="390"/>
      <c r="AP87" s="390"/>
      <c r="AQ87" s="390"/>
      <c r="AR87" s="390"/>
      <c r="AS87" s="390"/>
      <c r="AT87" s="390"/>
      <c r="AU87" s="390"/>
      <c r="AV87" s="390"/>
      <c r="AW87" s="390"/>
    </row>
    <row r="88" spans="31:49" ht="12.75">
      <c r="AE88" s="390"/>
      <c r="AF88" s="390"/>
      <c r="AG88" s="390"/>
      <c r="AH88" s="390"/>
      <c r="AI88" s="390"/>
      <c r="AJ88" s="390"/>
      <c r="AK88" s="390"/>
      <c r="AL88" s="390"/>
      <c r="AM88" s="390"/>
      <c r="AN88" s="390"/>
      <c r="AO88" s="390"/>
      <c r="AP88" s="390"/>
      <c r="AQ88" s="390"/>
      <c r="AR88" s="390"/>
      <c r="AS88" s="390"/>
      <c r="AT88" s="390"/>
      <c r="AU88" s="390"/>
      <c r="AV88" s="390"/>
      <c r="AW88" s="390"/>
    </row>
    <row r="89" spans="31:49" ht="12.75">
      <c r="AE89" s="390"/>
      <c r="AF89" s="390"/>
      <c r="AG89" s="390"/>
      <c r="AH89" s="390"/>
      <c r="AI89" s="390"/>
      <c r="AJ89" s="390"/>
      <c r="AK89" s="390"/>
      <c r="AL89" s="390"/>
      <c r="AM89" s="390"/>
      <c r="AN89" s="390"/>
      <c r="AO89" s="390"/>
      <c r="AP89" s="390"/>
      <c r="AQ89" s="390"/>
      <c r="AR89" s="390"/>
      <c r="AS89" s="390"/>
      <c r="AT89" s="390"/>
      <c r="AU89" s="390"/>
      <c r="AV89" s="390"/>
      <c r="AW89" s="390"/>
    </row>
    <row r="90" spans="31:49" ht="12.75">
      <c r="AE90" s="390"/>
      <c r="AF90" s="390"/>
      <c r="AG90" s="390"/>
      <c r="AH90" s="390"/>
      <c r="AI90" s="390"/>
      <c r="AJ90" s="390"/>
      <c r="AK90" s="390"/>
      <c r="AL90" s="390"/>
      <c r="AM90" s="390"/>
      <c r="AN90" s="390"/>
      <c r="AO90" s="390"/>
      <c r="AP90" s="390"/>
      <c r="AQ90" s="390"/>
      <c r="AR90" s="390"/>
      <c r="AS90" s="390"/>
      <c r="AT90" s="390"/>
      <c r="AU90" s="390"/>
      <c r="AV90" s="390"/>
      <c r="AW90" s="390"/>
    </row>
    <row r="91" spans="31:49" ht="12.75">
      <c r="AE91" s="390"/>
      <c r="AF91" s="390"/>
      <c r="AG91" s="390"/>
      <c r="AH91" s="390"/>
      <c r="AI91" s="390"/>
      <c r="AJ91" s="390"/>
      <c r="AK91" s="390"/>
      <c r="AL91" s="390"/>
      <c r="AM91" s="390"/>
      <c r="AN91" s="390"/>
      <c r="AO91" s="390"/>
      <c r="AP91" s="390"/>
      <c r="AQ91" s="390"/>
      <c r="AR91" s="390"/>
      <c r="AS91" s="390"/>
      <c r="AT91" s="390"/>
      <c r="AU91" s="390"/>
      <c r="AV91" s="390"/>
      <c r="AW91" s="390"/>
    </row>
    <row r="92" spans="31:49" ht="12.75">
      <c r="AE92" s="390"/>
      <c r="AF92" s="390"/>
      <c r="AG92" s="390"/>
      <c r="AH92" s="390"/>
      <c r="AI92" s="390"/>
      <c r="AJ92" s="390"/>
      <c r="AK92" s="390"/>
      <c r="AL92" s="390"/>
      <c r="AM92" s="390"/>
      <c r="AN92" s="390"/>
      <c r="AO92" s="390"/>
      <c r="AP92" s="390"/>
      <c r="AQ92" s="390"/>
      <c r="AR92" s="390"/>
      <c r="AS92" s="390"/>
      <c r="AT92" s="390"/>
      <c r="AU92" s="390"/>
      <c r="AV92" s="390"/>
      <c r="AW92" s="390"/>
    </row>
    <row r="93" spans="31:49" ht="12.75">
      <c r="AE93" s="390"/>
      <c r="AF93" s="390"/>
      <c r="AG93" s="390"/>
      <c r="AH93" s="390"/>
      <c r="AI93" s="390"/>
      <c r="AJ93" s="390"/>
      <c r="AK93" s="390"/>
      <c r="AL93" s="390"/>
      <c r="AM93" s="390"/>
      <c r="AN93" s="390"/>
      <c r="AO93" s="390"/>
      <c r="AP93" s="390"/>
      <c r="AQ93" s="390"/>
      <c r="AR93" s="390"/>
      <c r="AS93" s="390"/>
      <c r="AT93" s="390"/>
      <c r="AU93" s="390"/>
      <c r="AV93" s="390"/>
      <c r="AW93" s="390"/>
    </row>
    <row r="94" spans="31:49" ht="12.75">
      <c r="AE94" s="390"/>
      <c r="AF94" s="390"/>
      <c r="AG94" s="390"/>
      <c r="AH94" s="390"/>
      <c r="AI94" s="390"/>
      <c r="AJ94" s="390"/>
      <c r="AK94" s="390"/>
      <c r="AL94" s="390"/>
      <c r="AM94" s="390"/>
      <c r="AN94" s="390"/>
      <c r="AO94" s="390"/>
      <c r="AP94" s="390"/>
      <c r="AQ94" s="390"/>
      <c r="AR94" s="390"/>
      <c r="AS94" s="390"/>
      <c r="AT94" s="390"/>
      <c r="AU94" s="390"/>
      <c r="AV94" s="390"/>
      <c r="AW94" s="390"/>
    </row>
    <row r="95" spans="31:49" ht="12.75">
      <c r="AE95" s="390"/>
      <c r="AF95" s="390"/>
      <c r="AG95" s="390"/>
      <c r="AH95" s="390"/>
      <c r="AI95" s="390"/>
      <c r="AJ95" s="390"/>
      <c r="AK95" s="390"/>
      <c r="AL95" s="390"/>
      <c r="AM95" s="390"/>
      <c r="AN95" s="390"/>
      <c r="AO95" s="390"/>
      <c r="AP95" s="390"/>
      <c r="AQ95" s="390"/>
      <c r="AR95" s="390"/>
      <c r="AS95" s="390"/>
      <c r="AT95" s="390"/>
      <c r="AU95" s="390"/>
      <c r="AV95" s="390"/>
      <c r="AW95" s="390"/>
    </row>
    <row r="96" spans="31:49" ht="12.75">
      <c r="AE96" s="390"/>
      <c r="AF96" s="390"/>
      <c r="AG96" s="390"/>
      <c r="AH96" s="390"/>
      <c r="AI96" s="390"/>
      <c r="AJ96" s="390"/>
      <c r="AK96" s="390"/>
      <c r="AL96" s="390"/>
      <c r="AM96" s="390"/>
      <c r="AN96" s="390"/>
      <c r="AO96" s="390"/>
      <c r="AP96" s="390"/>
      <c r="AQ96" s="390"/>
      <c r="AR96" s="390"/>
      <c r="AS96" s="390"/>
      <c r="AT96" s="390"/>
      <c r="AU96" s="390"/>
      <c r="AV96" s="390"/>
      <c r="AW96" s="390"/>
    </row>
    <row r="103" ht="12.75">
      <c r="N103" s="476"/>
    </row>
  </sheetData>
  <sheetProtection/>
  <mergeCells count="28">
    <mergeCell ref="AF50:AG50"/>
    <mergeCell ref="AH50:AI50"/>
    <mergeCell ref="AJ50:AK50"/>
    <mergeCell ref="AL50:AM50"/>
    <mergeCell ref="A70:E70"/>
    <mergeCell ref="A71:E71"/>
    <mergeCell ref="AN50:AO50"/>
    <mergeCell ref="AP50:AQ50"/>
    <mergeCell ref="AR50:AS50"/>
    <mergeCell ref="A67:G67"/>
    <mergeCell ref="A68:G68"/>
    <mergeCell ref="A69:E69"/>
    <mergeCell ref="V50:W50"/>
    <mergeCell ref="X50:Y50"/>
    <mergeCell ref="A33:G33"/>
    <mergeCell ref="H36:I36"/>
    <mergeCell ref="I49:J50"/>
    <mergeCell ref="A50:A51"/>
    <mergeCell ref="C50:C51"/>
    <mergeCell ref="D50:E50"/>
    <mergeCell ref="F50:G50"/>
    <mergeCell ref="D18:F18"/>
    <mergeCell ref="H18:J30"/>
    <mergeCell ref="A1:D1"/>
    <mergeCell ref="E1:F1"/>
    <mergeCell ref="D6:F6"/>
    <mergeCell ref="H6:J10"/>
    <mergeCell ref="A13:G13"/>
  </mergeCells>
  <printOptions/>
  <pageMargins left="0.25" right="0.25" top="0.75" bottom="0.75" header="0.3" footer="0.3"/>
  <pageSetup fitToHeight="0" fitToWidth="1" horizontalDpi="600" verticalDpi="600" orientation="landscape" paperSize="9" scale="26" r:id="rId1"/>
  <headerFooter alignWithMargins="0">
    <oddHeader>&amp;L&amp;F&amp;R&amp;D</oddHeader>
    <oddFooter>&amp;R&amp;P(&amp;N)</oddFooter>
  </headerFooter>
  <rowBreaks count="1" manualBreakCount="1">
    <brk id="33" max="33" man="1"/>
  </rowBreaks>
</worksheet>
</file>

<file path=xl/worksheets/sheet21.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1">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57.28125" style="2" customWidth="1"/>
    <col min="10" max="21" width="9.140625" style="2" customWidth="1"/>
  </cols>
  <sheetData>
    <row r="1" spans="1:9" ht="18.75">
      <c r="A1" s="536" t="s">
        <v>342</v>
      </c>
      <c r="B1" s="536"/>
      <c r="C1" s="536"/>
      <c r="D1" s="536"/>
      <c r="E1" s="537" t="s">
        <v>105</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685" t="s">
        <v>343</v>
      </c>
      <c r="I6" s="686"/>
    </row>
    <row r="7" spans="1:9" ht="15" customHeight="1" thickBot="1">
      <c r="A7" s="7"/>
      <c r="B7" s="7"/>
      <c r="C7" s="13"/>
      <c r="D7" s="14" t="s">
        <v>6</v>
      </c>
      <c r="E7" s="14" t="s">
        <v>7</v>
      </c>
      <c r="F7" s="15" t="s">
        <v>8</v>
      </c>
      <c r="G7" s="7"/>
      <c r="H7" s="687"/>
      <c r="I7" s="688"/>
    </row>
    <row r="8" spans="1:9" ht="15" customHeight="1">
      <c r="A8" s="18" t="s">
        <v>9</v>
      </c>
      <c r="B8" s="7"/>
      <c r="C8" s="19"/>
      <c r="D8" s="20"/>
      <c r="E8" s="20"/>
      <c r="F8" s="21"/>
      <c r="G8" s="7"/>
      <c r="H8" s="687"/>
      <c r="I8" s="688"/>
    </row>
    <row r="9" spans="1:9" ht="15" customHeight="1">
      <c r="A9" s="7"/>
      <c r="B9" s="7" t="s">
        <v>10</v>
      </c>
      <c r="C9" s="22">
        <f>SUM(D9:F9)</f>
        <v>5</v>
      </c>
      <c r="D9" s="23">
        <v>2</v>
      </c>
      <c r="E9" s="23">
        <v>2</v>
      </c>
      <c r="F9" s="24">
        <v>1</v>
      </c>
      <c r="G9" s="7" t="s">
        <v>11</v>
      </c>
      <c r="H9" s="687"/>
      <c r="I9" s="688"/>
    </row>
    <row r="10" spans="1:9" ht="15" customHeight="1" thickBot="1">
      <c r="A10" s="7"/>
      <c r="B10" s="7" t="s">
        <v>12</v>
      </c>
      <c r="C10" s="22">
        <f>SUM(D10:F10)</f>
        <v>400</v>
      </c>
      <c r="D10" s="25">
        <v>25</v>
      </c>
      <c r="E10" s="25">
        <v>50</v>
      </c>
      <c r="F10" s="26">
        <v>325</v>
      </c>
      <c r="G10" s="7" t="s">
        <v>11</v>
      </c>
      <c r="H10" s="687"/>
      <c r="I10" s="688"/>
    </row>
    <row r="11" spans="1:9" ht="15" customHeight="1" thickBot="1">
      <c r="A11" s="7"/>
      <c r="B11" s="7" t="s">
        <v>13</v>
      </c>
      <c r="C11" s="27">
        <v>1000</v>
      </c>
      <c r="D11" s="7" t="s">
        <v>11</v>
      </c>
      <c r="E11" s="7"/>
      <c r="F11" s="7"/>
      <c r="G11" s="7"/>
      <c r="H11" s="689"/>
      <c r="I11" s="690"/>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3106</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147"/>
      <c r="I18" s="41"/>
    </row>
    <row r="19" spans="1:9" ht="15" customHeight="1" thickBot="1">
      <c r="A19" s="42"/>
      <c r="B19" s="42"/>
      <c r="C19" s="43" t="s">
        <v>19</v>
      </c>
      <c r="D19" s="44" t="s">
        <v>20</v>
      </c>
      <c r="E19" s="44" t="s">
        <v>21</v>
      </c>
      <c r="F19" s="45" t="s">
        <v>22</v>
      </c>
      <c r="G19" s="34"/>
      <c r="H19" s="46"/>
      <c r="I19" s="47"/>
    </row>
    <row r="20" spans="1:9" ht="15" customHeight="1">
      <c r="A20" s="33" t="s">
        <v>23</v>
      </c>
      <c r="B20" s="33"/>
      <c r="C20" s="48"/>
      <c r="D20" s="31"/>
      <c r="E20" s="31"/>
      <c r="F20" s="49"/>
      <c r="G20" s="34"/>
      <c r="H20" s="46"/>
      <c r="I20" s="47"/>
    </row>
    <row r="21" spans="1:9" ht="15" customHeight="1">
      <c r="A21" s="33"/>
      <c r="B21" s="33" t="s">
        <v>24</v>
      </c>
      <c r="C21" s="148">
        <f>SUM(D21:F21)</f>
        <v>4</v>
      </c>
      <c r="D21" s="52">
        <v>4</v>
      </c>
      <c r="E21" s="52"/>
      <c r="F21" s="53"/>
      <c r="G21" s="33" t="s">
        <v>11</v>
      </c>
      <c r="H21" s="46"/>
      <c r="I21" s="47"/>
    </row>
    <row r="22" spans="1:9" ht="15" customHeight="1">
      <c r="A22" s="33"/>
      <c r="B22" s="33" t="s">
        <v>25</v>
      </c>
      <c r="C22" s="148">
        <f>SUM(D22:F22)</f>
        <v>774</v>
      </c>
      <c r="D22" s="52">
        <v>584</v>
      </c>
      <c r="E22" s="52">
        <v>189</v>
      </c>
      <c r="F22" s="477">
        <v>1</v>
      </c>
      <c r="G22" s="33" t="s">
        <v>11</v>
      </c>
      <c r="H22" s="478" t="s">
        <v>344</v>
      </c>
      <c r="I22" s="47"/>
    </row>
    <row r="23" spans="1:9" ht="15" customHeight="1">
      <c r="A23" s="33"/>
      <c r="B23" s="33" t="s">
        <v>26</v>
      </c>
      <c r="C23" s="148">
        <f>SUM(D23:F23)</f>
        <v>989</v>
      </c>
      <c r="D23" s="52">
        <v>949</v>
      </c>
      <c r="E23" s="52"/>
      <c r="F23" s="477">
        <v>40</v>
      </c>
      <c r="G23" s="33" t="s">
        <v>11</v>
      </c>
      <c r="H23" s="478" t="s">
        <v>345</v>
      </c>
      <c r="I23" s="47"/>
    </row>
    <row r="24" spans="1:9" ht="15" customHeight="1" thickBot="1">
      <c r="A24" s="33"/>
      <c r="B24" s="33" t="s">
        <v>27</v>
      </c>
      <c r="C24" s="149">
        <f>SUM(D24:F24)</f>
        <v>418</v>
      </c>
      <c r="D24" s="56">
        <v>418</v>
      </c>
      <c r="E24" s="56"/>
      <c r="F24" s="57"/>
      <c r="G24" s="33" t="s">
        <v>11</v>
      </c>
      <c r="H24" s="229"/>
      <c r="I24" s="47"/>
    </row>
    <row r="25" spans="1:9" ht="15" customHeight="1">
      <c r="A25" s="33"/>
      <c r="B25" s="33"/>
      <c r="C25" s="58"/>
      <c r="D25" s="58"/>
      <c r="E25" s="58"/>
      <c r="F25" s="58"/>
      <c r="G25" s="59"/>
      <c r="H25" s="46"/>
      <c r="I25" s="47"/>
    </row>
    <row r="26" spans="1:9" ht="15" customHeight="1" thickBot="1">
      <c r="A26" s="36"/>
      <c r="B26" s="33"/>
      <c r="C26" s="58"/>
      <c r="D26" s="58"/>
      <c r="E26" s="58"/>
      <c r="F26" s="58"/>
      <c r="G26" s="59"/>
      <c r="H26" s="60"/>
      <c r="I26" s="47"/>
    </row>
    <row r="27" spans="1:9" ht="15" customHeight="1">
      <c r="A27" s="33" t="s">
        <v>28</v>
      </c>
      <c r="B27" s="33" t="s">
        <v>10</v>
      </c>
      <c r="C27" s="150">
        <f>SUM(D27:F27)</f>
        <v>3</v>
      </c>
      <c r="D27" s="63">
        <v>3</v>
      </c>
      <c r="E27" s="63"/>
      <c r="F27" s="151"/>
      <c r="G27" s="33" t="s">
        <v>11</v>
      </c>
      <c r="H27" s="46"/>
      <c r="I27" s="47"/>
    </row>
    <row r="28" spans="1:9" ht="15" customHeight="1">
      <c r="A28" s="33" t="s">
        <v>29</v>
      </c>
      <c r="B28" s="33" t="s">
        <v>12</v>
      </c>
      <c r="C28" s="148">
        <f>SUM(D28:F28)</f>
        <v>88</v>
      </c>
      <c r="D28" s="52">
        <v>86</v>
      </c>
      <c r="E28" s="52"/>
      <c r="F28" s="152">
        <v>2</v>
      </c>
      <c r="G28" s="33" t="s">
        <v>11</v>
      </c>
      <c r="H28" s="478" t="s">
        <v>346</v>
      </c>
      <c r="I28" s="47"/>
    </row>
    <row r="29" spans="1:9" ht="15" customHeight="1">
      <c r="A29" s="33"/>
      <c r="B29" s="33" t="s">
        <v>13</v>
      </c>
      <c r="C29" s="148">
        <f>SUM(D29:F29)</f>
        <v>302</v>
      </c>
      <c r="D29" s="52">
        <v>294</v>
      </c>
      <c r="E29" s="52"/>
      <c r="F29" s="479">
        <v>8</v>
      </c>
      <c r="G29" s="33" t="s">
        <v>11</v>
      </c>
      <c r="H29" s="478" t="s">
        <v>347</v>
      </c>
      <c r="I29" s="47"/>
    </row>
    <row r="30" spans="1:9" ht="15" customHeight="1" thickBot="1">
      <c r="A30" s="33"/>
      <c r="B30" s="33" t="s">
        <v>30</v>
      </c>
      <c r="C30" s="149">
        <f>SUM(D30:F30)</f>
        <v>397</v>
      </c>
      <c r="D30" s="56">
        <v>396</v>
      </c>
      <c r="E30" s="56"/>
      <c r="F30" s="153">
        <v>1</v>
      </c>
      <c r="G30" s="33" t="s">
        <v>11</v>
      </c>
      <c r="H30" s="480" t="s">
        <v>348</v>
      </c>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3</v>
      </c>
      <c r="D37" s="85">
        <v>0</v>
      </c>
      <c r="E37" s="86">
        <v>3</v>
      </c>
      <c r="F37" s="74" t="s">
        <v>11</v>
      </c>
      <c r="G37" s="87"/>
      <c r="H37" s="88"/>
      <c r="I37" s="76"/>
    </row>
    <row r="38" spans="1:9" ht="15" customHeight="1">
      <c r="A38" s="89" t="s">
        <v>39</v>
      </c>
      <c r="B38" s="78"/>
      <c r="C38" s="84">
        <f t="shared" si="0"/>
        <v>4</v>
      </c>
      <c r="D38" s="85">
        <v>1</v>
      </c>
      <c r="E38" s="86">
        <v>3</v>
      </c>
      <c r="F38" s="74" t="s">
        <v>11</v>
      </c>
      <c r="G38" s="87"/>
      <c r="H38" s="88"/>
      <c r="I38" s="76"/>
    </row>
    <row r="39" spans="1:9" ht="15" customHeight="1">
      <c r="A39" s="83" t="s">
        <v>41</v>
      </c>
      <c r="B39" s="78"/>
      <c r="C39" s="84">
        <f t="shared" si="0"/>
        <v>2</v>
      </c>
      <c r="D39" s="85">
        <v>1</v>
      </c>
      <c r="E39" s="86">
        <v>1</v>
      </c>
      <c r="F39" s="74" t="s">
        <v>11</v>
      </c>
      <c r="G39" s="87"/>
      <c r="H39" s="88"/>
      <c r="I39" s="76"/>
    </row>
    <row r="40" spans="1:9" ht="15" customHeight="1">
      <c r="A40" s="89" t="s">
        <v>43</v>
      </c>
      <c r="B40" s="78"/>
      <c r="C40" s="84">
        <f t="shared" si="0"/>
        <v>3</v>
      </c>
      <c r="D40" s="85">
        <v>2</v>
      </c>
      <c r="E40" s="86">
        <v>1</v>
      </c>
      <c r="F40" s="74" t="s">
        <v>11</v>
      </c>
      <c r="G40" s="87"/>
      <c r="H40" s="88"/>
      <c r="I40" s="76"/>
    </row>
    <row r="41" spans="1:9" ht="15" customHeight="1">
      <c r="A41" s="89" t="s">
        <v>45</v>
      </c>
      <c r="B41" s="78"/>
      <c r="C41" s="84">
        <f t="shared" si="0"/>
        <v>2</v>
      </c>
      <c r="D41" s="85">
        <v>2</v>
      </c>
      <c r="E41" s="86">
        <v>0</v>
      </c>
      <c r="F41" s="74" t="s">
        <v>11</v>
      </c>
      <c r="G41" s="91"/>
      <c r="H41" s="85"/>
      <c r="I41" s="76"/>
    </row>
    <row r="42" spans="1:9" ht="15" customHeight="1">
      <c r="A42" s="89" t="s">
        <v>46</v>
      </c>
      <c r="B42" s="78"/>
      <c r="C42" s="84">
        <f t="shared" si="0"/>
        <v>1</v>
      </c>
      <c r="D42" s="85">
        <v>1</v>
      </c>
      <c r="E42" s="86">
        <v>0</v>
      </c>
      <c r="F42" s="74" t="s">
        <v>11</v>
      </c>
      <c r="G42" s="91"/>
      <c r="H42" s="85"/>
      <c r="I42" s="76"/>
    </row>
    <row r="43" spans="1:9" ht="15" customHeight="1">
      <c r="A43" s="89" t="s">
        <v>48</v>
      </c>
      <c r="B43" s="78"/>
      <c r="C43" s="84">
        <f t="shared" si="0"/>
        <v>0</v>
      </c>
      <c r="D43" s="85">
        <v>0</v>
      </c>
      <c r="E43" s="86">
        <v>0</v>
      </c>
      <c r="F43" s="74" t="s">
        <v>11</v>
      </c>
      <c r="G43" s="87"/>
      <c r="H43" s="88"/>
      <c r="I43" s="76"/>
    </row>
    <row r="44" spans="1:9" ht="15" customHeight="1">
      <c r="A44" s="89" t="s">
        <v>50</v>
      </c>
      <c r="B44" s="78"/>
      <c r="C44" s="84">
        <f t="shared" si="0"/>
        <v>0</v>
      </c>
      <c r="D44" s="85">
        <v>0</v>
      </c>
      <c r="E44" s="86">
        <v>0</v>
      </c>
      <c r="F44" s="74" t="s">
        <v>11</v>
      </c>
      <c r="G44" s="87"/>
      <c r="H44" s="88"/>
      <c r="I44" s="76"/>
    </row>
    <row r="45" spans="1:9" ht="15" customHeight="1" thickBot="1">
      <c r="A45" s="89" t="s">
        <v>51</v>
      </c>
      <c r="B45" s="78"/>
      <c r="C45" s="93">
        <f t="shared" si="0"/>
        <v>0</v>
      </c>
      <c r="D45" s="213">
        <v>0</v>
      </c>
      <c r="E45" s="95">
        <v>0</v>
      </c>
      <c r="F45" s="74" t="s">
        <v>11</v>
      </c>
      <c r="G45" s="212" t="s">
        <v>349</v>
      </c>
      <c r="H45" s="85"/>
      <c r="I45" s="76"/>
    </row>
    <row r="46" spans="1:9" ht="15" customHeight="1" thickBot="1">
      <c r="A46" s="89" t="s">
        <v>53</v>
      </c>
      <c r="B46" s="98"/>
      <c r="C46" s="93">
        <f t="shared" si="0"/>
        <v>0</v>
      </c>
      <c r="D46" s="194"/>
      <c r="E46" s="100"/>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107"/>
    </row>
    <row r="52" spans="1:9" ht="15" customHeight="1">
      <c r="A52" s="83" t="s">
        <v>64</v>
      </c>
      <c r="B52" s="102"/>
      <c r="C52" s="165">
        <f>SUM(D52:G52)</f>
        <v>41</v>
      </c>
      <c r="D52" s="214">
        <v>2</v>
      </c>
      <c r="E52" s="215">
        <v>1</v>
      </c>
      <c r="F52" s="214">
        <v>1</v>
      </c>
      <c r="G52" s="216">
        <v>37</v>
      </c>
      <c r="H52" s="74" t="s">
        <v>11</v>
      </c>
      <c r="I52" s="112"/>
    </row>
    <row r="53" spans="1:9" ht="15" customHeight="1">
      <c r="A53" s="89" t="s">
        <v>65</v>
      </c>
      <c r="B53" s="102"/>
      <c r="C53" s="169">
        <f>SUM(D53:G53)</f>
        <v>66</v>
      </c>
      <c r="D53" s="217">
        <v>0</v>
      </c>
      <c r="E53" s="218">
        <v>0</v>
      </c>
      <c r="F53" s="217">
        <v>0</v>
      </c>
      <c r="G53" s="219">
        <v>66</v>
      </c>
      <c r="H53" s="74" t="s">
        <v>11</v>
      </c>
      <c r="I53" s="112"/>
    </row>
    <row r="54" spans="1:9" ht="15" customHeight="1">
      <c r="A54" s="83" t="s">
        <v>66</v>
      </c>
      <c r="B54" s="102"/>
      <c r="C54" s="169">
        <f>SUM(D54:G54)</f>
        <v>9</v>
      </c>
      <c r="D54" s="217">
        <v>0</v>
      </c>
      <c r="E54" s="218">
        <v>0</v>
      </c>
      <c r="F54" s="217">
        <v>0</v>
      </c>
      <c r="G54" s="219">
        <v>9</v>
      </c>
      <c r="H54" s="74" t="s">
        <v>11</v>
      </c>
      <c r="I54" s="112"/>
    </row>
    <row r="55" spans="1:9" ht="15" customHeight="1" thickBot="1">
      <c r="A55" s="89"/>
      <c r="B55" s="102"/>
      <c r="C55" s="130"/>
      <c r="D55" s="131"/>
      <c r="E55" s="131"/>
      <c r="F55" s="131"/>
      <c r="G55" s="131"/>
      <c r="H55" s="120"/>
      <c r="I55" s="112"/>
    </row>
    <row r="56" spans="1:9" ht="15" customHeight="1" thickBot="1">
      <c r="A56" s="89" t="s">
        <v>67</v>
      </c>
      <c r="B56" s="102"/>
      <c r="C56" s="174">
        <f>SUM(D56:G56)</f>
        <v>16</v>
      </c>
      <c r="D56" s="220">
        <v>0</v>
      </c>
      <c r="E56" s="221">
        <v>1</v>
      </c>
      <c r="F56" s="220">
        <v>0</v>
      </c>
      <c r="G56" s="222">
        <v>15</v>
      </c>
      <c r="H56" s="74" t="s">
        <v>11</v>
      </c>
      <c r="I56" s="112"/>
    </row>
    <row r="57" spans="1:9" ht="15" customHeight="1" thickBot="1">
      <c r="A57" s="89"/>
      <c r="B57" s="102"/>
      <c r="C57" s="130"/>
      <c r="D57" s="131"/>
      <c r="E57" s="131"/>
      <c r="F57" s="131"/>
      <c r="G57" s="131"/>
      <c r="H57" s="120"/>
      <c r="I57" s="112"/>
    </row>
    <row r="58" spans="1:9" ht="15" customHeight="1">
      <c r="A58" s="89" t="s">
        <v>68</v>
      </c>
      <c r="B58" s="102"/>
      <c r="C58" s="165">
        <f>SUM(D58:G58)</f>
        <v>15</v>
      </c>
      <c r="D58" s="214">
        <v>0</v>
      </c>
      <c r="E58" s="215">
        <v>1</v>
      </c>
      <c r="F58" s="214">
        <v>0</v>
      </c>
      <c r="G58" s="216">
        <v>14</v>
      </c>
      <c r="H58" s="74" t="s">
        <v>11</v>
      </c>
      <c r="I58" s="125"/>
    </row>
    <row r="59" spans="1:9" ht="15" customHeight="1">
      <c r="A59" s="89" t="s">
        <v>69</v>
      </c>
      <c r="B59" s="102"/>
      <c r="C59" s="169">
        <f>SUM(D59:G59)</f>
        <v>17</v>
      </c>
      <c r="D59" s="217">
        <v>0</v>
      </c>
      <c r="E59" s="218">
        <v>2</v>
      </c>
      <c r="F59" s="217">
        <v>0</v>
      </c>
      <c r="G59" s="219">
        <v>15</v>
      </c>
      <c r="H59" s="74" t="s">
        <v>11</v>
      </c>
      <c r="I59" s="112"/>
    </row>
    <row r="60" spans="1:9" ht="15" customHeight="1" thickBot="1">
      <c r="A60" s="89" t="s">
        <v>70</v>
      </c>
      <c r="B60" s="102"/>
      <c r="C60" s="178">
        <f>SUM(D60:G60)</f>
        <v>142</v>
      </c>
      <c r="D60" s="223">
        <v>0</v>
      </c>
      <c r="E60" s="224">
        <v>1</v>
      </c>
      <c r="F60" s="223">
        <v>0</v>
      </c>
      <c r="G60" s="225">
        <v>141</v>
      </c>
      <c r="H60" s="74" t="s">
        <v>11</v>
      </c>
      <c r="I60" s="125"/>
    </row>
    <row r="61" spans="1:9" ht="15" customHeight="1">
      <c r="A61" s="89"/>
      <c r="B61" s="130"/>
      <c r="C61" s="131"/>
      <c r="D61" s="131"/>
      <c r="E61" s="102"/>
      <c r="F61" s="76"/>
      <c r="G61" s="76"/>
      <c r="H61" s="76"/>
      <c r="I61" s="76"/>
    </row>
    <row r="62" spans="1:9" ht="15" customHeight="1">
      <c r="A62" s="89" t="s">
        <v>71</v>
      </c>
      <c r="B62" s="130"/>
      <c r="C62" s="183">
        <v>6</v>
      </c>
      <c r="D62" s="74" t="s">
        <v>11</v>
      </c>
      <c r="E62" s="133"/>
      <c r="F62" s="76"/>
      <c r="G62" s="76"/>
      <c r="H62" s="76"/>
      <c r="I62" s="76"/>
    </row>
    <row r="63" spans="1:9" ht="15" customHeight="1">
      <c r="A63" s="89" t="s">
        <v>72</v>
      </c>
      <c r="B63" s="130"/>
      <c r="C63" s="183">
        <v>8</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691" t="s">
        <v>350</v>
      </c>
      <c r="I68" s="135"/>
    </row>
    <row r="69" spans="1:9" s="2" customFormat="1" ht="15" customHeight="1">
      <c r="A69" s="547" t="s">
        <v>76</v>
      </c>
      <c r="B69" s="547"/>
      <c r="C69" s="547"/>
      <c r="D69" s="547"/>
      <c r="E69" s="548"/>
      <c r="F69" s="184">
        <v>15</v>
      </c>
      <c r="G69" s="137" t="s">
        <v>11</v>
      </c>
      <c r="H69" s="692"/>
      <c r="I69" s="138"/>
    </row>
    <row r="70" spans="1:9" s="2" customFormat="1" ht="14.25" customHeight="1">
      <c r="A70" s="547" t="s">
        <v>77</v>
      </c>
      <c r="B70" s="547"/>
      <c r="C70" s="547"/>
      <c r="D70" s="547"/>
      <c r="E70" s="548"/>
      <c r="F70" s="208">
        <v>0</v>
      </c>
      <c r="G70" s="137" t="s">
        <v>11</v>
      </c>
      <c r="H70" s="692"/>
      <c r="I70" s="138"/>
    </row>
    <row r="71" spans="1:9" s="2" customFormat="1" ht="30.75" customHeight="1">
      <c r="A71" s="549"/>
      <c r="B71" s="550"/>
      <c r="C71" s="550"/>
      <c r="D71" s="550"/>
      <c r="E71" s="551"/>
      <c r="F71" s="140"/>
      <c r="G71" s="140"/>
      <c r="H71" s="692"/>
      <c r="I71" s="138"/>
    </row>
    <row r="72" spans="1:9" ht="15">
      <c r="A72" s="141"/>
      <c r="B72" s="141"/>
      <c r="C72" s="1"/>
      <c r="D72" s="1"/>
      <c r="E72" s="1"/>
      <c r="F72" s="1"/>
      <c r="G72" s="1"/>
      <c r="H72" s="1"/>
      <c r="I72" s="1"/>
    </row>
    <row r="78" spans="2:7" ht="15" customHeight="1">
      <c r="B78" s="142"/>
      <c r="E78" s="143"/>
      <c r="F78" s="143"/>
      <c r="G78" s="143"/>
    </row>
  </sheetData>
  <sheetProtection/>
  <mergeCells count="17">
    <mergeCell ref="D50:E50"/>
    <mergeCell ref="F50:G50"/>
    <mergeCell ref="A68:G68"/>
    <mergeCell ref="H68:H71"/>
    <mergeCell ref="A69:E69"/>
    <mergeCell ref="A70:E70"/>
    <mergeCell ref="A71:E71"/>
    <mergeCell ref="A67:G67"/>
    <mergeCell ref="A1:D1"/>
    <mergeCell ref="E1:F1"/>
    <mergeCell ref="D6:F6"/>
    <mergeCell ref="H6:I11"/>
    <mergeCell ref="A13:G13"/>
    <mergeCell ref="D18:F18"/>
    <mergeCell ref="A33:G33"/>
    <mergeCell ref="A50:A51"/>
    <mergeCell ref="C50:C51"/>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xl/worksheets/sheet22.xml><?xml version="1.0" encoding="utf-8"?>
<worksheet xmlns="http://schemas.openxmlformats.org/spreadsheetml/2006/main" xmlns:r="http://schemas.openxmlformats.org/officeDocument/2006/relationships">
  <dimension ref="A1:K94"/>
  <sheetViews>
    <sheetView tabSelected="1" zoomScaleSheetLayoutView="100" zoomScalePageLayoutView="0" workbookViewId="0" topLeftCell="A1">
      <selection activeCell="A1" sqref="A1:D1"/>
    </sheetView>
  </sheetViews>
  <sheetFormatPr defaultColWidth="9.140625" defaultRowHeight="12.75"/>
  <cols>
    <col min="1" max="1" width="54.28125" style="0" customWidth="1"/>
    <col min="2" max="2" width="14.7109375" style="0" customWidth="1"/>
    <col min="3" max="3" width="21.00390625" style="0" customWidth="1"/>
    <col min="4" max="4" width="14.7109375" style="0" customWidth="1"/>
    <col min="5" max="5" width="23.7109375" style="0" customWidth="1"/>
    <col min="6" max="6" width="14.7109375" style="0" customWidth="1"/>
    <col min="7" max="7" width="12.00390625" style="0" customWidth="1"/>
    <col min="8" max="8" width="14.00390625" style="0" customWidth="1"/>
    <col min="9" max="9" width="18.28125" style="2" customWidth="1"/>
    <col min="10" max="21" width="9.140625" style="2" customWidth="1"/>
  </cols>
  <sheetData>
    <row r="1" spans="1:9" ht="18.75">
      <c r="A1" s="559" t="s">
        <v>360</v>
      </c>
      <c r="B1" s="559"/>
      <c r="C1" s="559"/>
      <c r="D1" s="559"/>
      <c r="E1" s="695"/>
      <c r="F1" s="695"/>
      <c r="G1" s="2"/>
      <c r="H1" s="1"/>
      <c r="I1" s="1"/>
    </row>
    <row r="2" spans="1:9" ht="12.75">
      <c r="A2" s="2"/>
      <c r="B2" s="2"/>
      <c r="C2" s="2"/>
      <c r="D2" s="2"/>
      <c r="E2" s="2"/>
      <c r="F2" s="2"/>
      <c r="G2" s="2"/>
      <c r="H2" s="1"/>
      <c r="I2" s="1"/>
    </row>
    <row r="3" spans="1:11" ht="18.75">
      <c r="A3" s="484" t="s">
        <v>2</v>
      </c>
      <c r="B3" s="485"/>
      <c r="C3" s="485"/>
      <c r="D3" s="485"/>
      <c r="E3" s="485"/>
      <c r="F3" s="485"/>
      <c r="G3" s="485"/>
      <c r="H3" s="486"/>
      <c r="I3"/>
      <c r="J3"/>
      <c r="K3"/>
    </row>
    <row r="4" spans="1:11" ht="15" customHeight="1">
      <c r="A4" s="487"/>
      <c r="B4" s="482"/>
      <c r="C4" s="482"/>
      <c r="D4" s="482"/>
      <c r="E4" s="482"/>
      <c r="F4" s="482"/>
      <c r="G4" s="482"/>
      <c r="H4" s="2"/>
      <c r="I4"/>
      <c r="J4"/>
      <c r="K4"/>
    </row>
    <row r="5" spans="1:11" ht="15" customHeight="1" thickBot="1">
      <c r="A5" s="482"/>
      <c r="B5" s="482"/>
      <c r="C5" s="482"/>
      <c r="D5" s="482"/>
      <c r="E5" s="482"/>
      <c r="F5" s="482"/>
      <c r="G5" s="482"/>
      <c r="H5" s="281"/>
      <c r="I5"/>
      <c r="J5"/>
      <c r="K5"/>
    </row>
    <row r="6" spans="1:11" ht="15" customHeight="1">
      <c r="A6" s="482"/>
      <c r="B6" s="482"/>
      <c r="C6" s="488" t="s">
        <v>4</v>
      </c>
      <c r="D6" s="696" t="s">
        <v>80</v>
      </c>
      <c r="E6" s="697"/>
      <c r="F6" s="698"/>
      <c r="G6" s="482"/>
      <c r="H6" s="390"/>
      <c r="I6"/>
      <c r="J6"/>
      <c r="K6"/>
    </row>
    <row r="7" spans="1:11" ht="15" customHeight="1" thickBot="1">
      <c r="A7" s="482"/>
      <c r="B7" s="482"/>
      <c r="C7" s="489"/>
      <c r="D7" s="490" t="s">
        <v>6</v>
      </c>
      <c r="E7" s="490" t="s">
        <v>7</v>
      </c>
      <c r="F7" s="491" t="s">
        <v>81</v>
      </c>
      <c r="G7" s="482"/>
      <c r="H7" s="390"/>
      <c r="I7"/>
      <c r="J7"/>
      <c r="K7"/>
    </row>
    <row r="8" spans="1:11" ht="15" customHeight="1" thickBot="1">
      <c r="A8" s="483" t="s">
        <v>82</v>
      </c>
      <c r="B8" s="482"/>
      <c r="C8" s="492"/>
      <c r="D8" s="493"/>
      <c r="E8" s="493"/>
      <c r="F8" s="494"/>
      <c r="G8" s="482"/>
      <c r="H8" s="390"/>
      <c r="I8"/>
      <c r="J8"/>
      <c r="K8"/>
    </row>
    <row r="9" spans="1:11" ht="15" customHeight="1" thickBot="1">
      <c r="A9" s="482"/>
      <c r="B9" s="482" t="s">
        <v>10</v>
      </c>
      <c r="C9" s="495">
        <f>SUM(Stockholm!C9,Västerbotten!C9,Norrbotten!C9,Uppsala!C9,Södermanland!C9,Östergötland!C9,Jönköping!C9,Kronoberg!C9,Kalmar!C9,Gotland!C9,Blekinge!C9,Skåne!C9,Halland!C9,'Västra Götaland'!C9,Värmland!C9,Örebro!C9,Västmanland!C9,Dalarna!C9,Gävleborg!C9,Västernorrland!C9,Jämtland!C9,)</f>
        <v>1203</v>
      </c>
      <c r="D9" s="496">
        <f>SUM(Stockholm!D9,Västerbotten!D9,Norrbotten!D9,Uppsala!D9,Södermanland!D9,Östergötland!D9,Jönköping!D9,Kronoberg!D9,Kalmar!D9,Gotland!D9,Blekinge!D9,Skåne!D9,Halland!D9,'Västra Götaland'!D9,Värmland!D9,Örebro!D9,Västmanland!D9,Dalarna!D9,Gävleborg!D9,Västernorrland!D9,Jämtland!D9,)</f>
        <v>364</v>
      </c>
      <c r="E9" s="496">
        <f>SUM(Stockholm!E9,Västerbotten!E9,Norrbotten!E9,Uppsala!E9,Södermanland!E9,Östergötland!E9,Jönköping!E9,Kronoberg!E9,Kalmar!E9,Gotland!E9,Blekinge!E9,Skåne!E9,Halland!E9,'Västra Götaland'!E9,Värmland!E9,Örebro!E9,Västmanland!E9,Dalarna!E9,Gävleborg!E9,Västernorrland!E9,Jämtland!E9,)</f>
        <v>466</v>
      </c>
      <c r="F9" s="496">
        <f>SUM(Stockholm!F9,Västerbotten!F9,Norrbotten!F9,Uppsala!F9,Södermanland!F9,Östergötland!F9,Jönköping!F9,Kronoberg!F9,Kalmar!F9,Gotland!F9,Blekinge!F9,Skåne!F9,Halland!F9,'Västra Götaland'!F9,Värmland!F9,Örebro!F9,Västmanland!F9,Dalarna!F9,Gävleborg!F9,Västernorrland!F9,Jämtland!F9,)</f>
        <v>401</v>
      </c>
      <c r="G9" s="482" t="s">
        <v>11</v>
      </c>
      <c r="H9" s="390"/>
      <c r="I9"/>
      <c r="J9"/>
      <c r="K9"/>
    </row>
    <row r="10" spans="1:11" ht="15" customHeight="1">
      <c r="A10" s="482"/>
      <c r="B10" s="482" t="s">
        <v>12</v>
      </c>
      <c r="C10" s="495">
        <f>SUM(Stockholm!C10,Västerbotten!C10,Norrbotten!C10,Uppsala!C10,Södermanland!C10,Östergötland!C10,Jönköping!C10,Kronoberg!C10,Kalmar!C10,Gotland!C10,Blekinge!C10,Skåne!C10,Halland!C10,'Västra Götaland'!C10,Värmland!C10,Örebro!C10,Västmanland!C10,Dalarna!C10,Gävleborg!C10,Västernorrland!C10,Jämtland!C10,)</f>
        <v>14457</v>
      </c>
      <c r="D10" s="497">
        <f>SUM(Stockholm!D10,Västerbotten!D10,Norrbotten!D10,Uppsala!D10,Södermanland!D10,Östergötland!D10,Jönköping!D10,Kronoberg!D10,Kalmar!D10,Gotland!D10,Blekinge!D10,Skåne!D10,Halland!D10,'Västra Götaland'!D10,Värmland!D10,Örebro!D10,Västmanland!D10,Dalarna!D10,Gävleborg!D10,Västernorrland!D10,Jämtland!D10,)</f>
        <v>3530</v>
      </c>
      <c r="E10" s="497">
        <f>SUM(Stockholm!E10,Västerbotten!E10,Norrbotten!E10,Uppsala!E10,Södermanland!E10,Östergötland!E10,Jönköping!E10,Kronoberg!E10,Kalmar!E10,Gotland!E10,Blekinge!E10,Skåne!E10,Halland!E10,'Västra Götaland'!E10,Värmland!E10,Örebro!E10,Västmanland!E10,Dalarna!E10,Gävleborg!E10,Västernorrland!E10,Jämtland!E10,)</f>
        <v>4835</v>
      </c>
      <c r="F10" s="497">
        <f>SUM(Stockholm!F10,Västerbotten!F10,Norrbotten!F10,Uppsala!F10,Södermanland!F10,Östergötland!F10,Jönköping!F10,Kronoberg!F10,Kalmar!F10,Gotland!F10,Blekinge!F10,Skåne!F10,Halland!F10,'Västra Götaland'!F10,Värmland!F10,Örebro!F10,Västmanland!F10,Dalarna!F10,Gävleborg!F10,Västernorrland!F10,Jämtland!F10,)</f>
        <v>6026</v>
      </c>
      <c r="G10" s="482" t="s">
        <v>11</v>
      </c>
      <c r="H10" s="390"/>
      <c r="I10"/>
      <c r="J10"/>
      <c r="K10"/>
    </row>
    <row r="11" spans="1:11" ht="15" customHeight="1">
      <c r="A11" s="482"/>
      <c r="B11" s="482" t="s">
        <v>13</v>
      </c>
      <c r="C11" s="495">
        <f>SUM(Stockholm!C11,Västerbotten!C11,Norrbotten!C11,Uppsala!C11,Södermanland!C11,Östergötland!C11,Jönköping!C11,Kronoberg!C11,Kalmar!C11,Gotland!C11,Blekinge!C11,Skåne!C11,Halland!C11,'Västra Götaland'!C11,Värmland!C11,Örebro!C11,Västmanland!C11,Dalarna!C11,Gävleborg!C11,Västernorrland!C11,Jämtland!C11,)</f>
        <v>24981</v>
      </c>
      <c r="D11" s="482" t="s">
        <v>11</v>
      </c>
      <c r="E11" s="482"/>
      <c r="F11" s="482"/>
      <c r="G11" s="482"/>
      <c r="H11" s="390"/>
      <c r="I11"/>
      <c r="J11"/>
      <c r="K11"/>
    </row>
    <row r="12" spans="1:11" ht="15" customHeight="1">
      <c r="A12" s="482"/>
      <c r="B12" s="482"/>
      <c r="C12" s="482"/>
      <c r="D12" s="482"/>
      <c r="E12" s="482"/>
      <c r="F12" s="482"/>
      <c r="G12" s="482"/>
      <c r="H12" s="2"/>
      <c r="I12"/>
      <c r="J12"/>
      <c r="K12"/>
    </row>
    <row r="13" spans="1:11" ht="15" customHeight="1">
      <c r="A13" s="547"/>
      <c r="B13" s="547"/>
      <c r="C13" s="547"/>
      <c r="D13" s="547"/>
      <c r="E13" s="547"/>
      <c r="F13" s="547"/>
      <c r="G13" s="547"/>
      <c r="H13" s="2"/>
      <c r="I13"/>
      <c r="J13"/>
      <c r="K13"/>
    </row>
    <row r="14" spans="1:11" ht="18.75">
      <c r="A14" s="498" t="s">
        <v>14</v>
      </c>
      <c r="B14" s="485"/>
      <c r="C14" s="485"/>
      <c r="D14" s="485"/>
      <c r="E14" s="485"/>
      <c r="F14" s="485"/>
      <c r="G14" s="485"/>
      <c r="H14" s="486"/>
      <c r="I14"/>
      <c r="J14"/>
      <c r="K14"/>
    </row>
    <row r="15" spans="1:11" ht="15" customHeight="1" thickBot="1">
      <c r="A15" s="482"/>
      <c r="B15" s="482"/>
      <c r="C15" s="482"/>
      <c r="D15" s="482"/>
      <c r="E15" s="482"/>
      <c r="F15" s="482"/>
      <c r="G15" s="482"/>
      <c r="H15" s="2"/>
      <c r="I15"/>
      <c r="J15"/>
      <c r="K15"/>
    </row>
    <row r="16" spans="1:11" ht="15" customHeight="1" thickBot="1">
      <c r="A16" s="499" t="s">
        <v>83</v>
      </c>
      <c r="B16" s="482"/>
      <c r="C16" s="500">
        <f>SUM(Stockholm!C16,Västerbotten!C16,Norrbotten!C16,Uppsala!C16,Södermanland!C16,Östergötland!C16,Jönköping!C16,Kronoberg!C16,Kalmar!C16,Gotland!C16,Blekinge!C16,Skåne!C16,Halland!C16,'Västra Götaland'!C16,Värmland!C16,Örebro!C16,Västmanland!C16,Dalarna!C16,Gävleborg!C16,Västernorrland!C16,Jämtland!C16,)</f>
        <v>77791</v>
      </c>
      <c r="D16" s="499" t="s">
        <v>11</v>
      </c>
      <c r="E16" s="482"/>
      <c r="F16" s="482"/>
      <c r="G16" s="482"/>
      <c r="H16" s="2"/>
      <c r="I16"/>
      <c r="J16"/>
      <c r="K16"/>
    </row>
    <row r="17" spans="1:11" ht="15" customHeight="1" thickBot="1">
      <c r="A17" s="482"/>
      <c r="B17" s="482"/>
      <c r="C17" s="482"/>
      <c r="D17" s="482"/>
      <c r="E17" s="482"/>
      <c r="F17" s="482"/>
      <c r="G17" s="482"/>
      <c r="H17" s="281"/>
      <c r="I17"/>
      <c r="J17"/>
      <c r="K17"/>
    </row>
    <row r="18" spans="1:11" ht="30" customHeight="1">
      <c r="A18" s="482"/>
      <c r="B18" s="482"/>
      <c r="C18" s="501" t="s">
        <v>4</v>
      </c>
      <c r="D18" s="699" t="s">
        <v>17</v>
      </c>
      <c r="E18" s="700"/>
      <c r="F18" s="701"/>
      <c r="G18" s="502"/>
      <c r="H18" s="390"/>
      <c r="I18"/>
      <c r="J18"/>
      <c r="K18"/>
    </row>
    <row r="19" spans="1:11" ht="15" customHeight="1" thickBot="1">
      <c r="A19" s="503"/>
      <c r="B19" s="503"/>
      <c r="C19" s="504" t="s">
        <v>19</v>
      </c>
      <c r="D19" s="505" t="s">
        <v>20</v>
      </c>
      <c r="E19" s="505" t="s">
        <v>21</v>
      </c>
      <c r="F19" s="506" t="s">
        <v>22</v>
      </c>
      <c r="G19" s="2"/>
      <c r="H19" s="390"/>
      <c r="I19"/>
      <c r="J19"/>
      <c r="K19"/>
    </row>
    <row r="20" spans="1:11" ht="15" customHeight="1">
      <c r="A20" s="482" t="s">
        <v>84</v>
      </c>
      <c r="B20" s="482"/>
      <c r="C20" s="507"/>
      <c r="D20" s="485"/>
      <c r="E20" s="485"/>
      <c r="F20" s="508"/>
      <c r="G20" s="2"/>
      <c r="H20" s="390"/>
      <c r="I20"/>
      <c r="J20"/>
      <c r="K20"/>
    </row>
    <row r="21" spans="1:11" ht="15" customHeight="1">
      <c r="A21" s="482"/>
      <c r="B21" s="482" t="s">
        <v>24</v>
      </c>
      <c r="C21" s="495">
        <f>SUM(Stockholm!C21,Västerbotten!C21,Norrbotten!C21,Uppsala!C21,Södermanland!C21,Östergötland!C21,Jönköping!C21,Kronoberg!C21,Kalmar!C21,Gotland!C21,Blekinge!C21,Skåne!C21,Halland!C21,'Västra Götaland'!C21,Värmland!C21,Örebro!C21,Västmanland!C21,Dalarna!C21,Gävleborg!C21,Västernorrland!C21,Jämtland!C21,)</f>
        <v>725</v>
      </c>
      <c r="D21" s="495">
        <f>SUM(Stockholm!D21,Västerbotten!D21,Norrbotten!D21,Uppsala!D21,Södermanland!D21,Östergötland!D21,Jönköping!D21,Kronoberg!D21,Kalmar!D21,Gotland!D21,Blekinge!D21,Skåne!D21,Halland!D21,'Västra Götaland'!D21,Värmland!D21,Örebro!D21,Västmanland!D21,Dalarna!D21,Gävleborg!D21,Västernorrland!D21,Jämtland!D21,)</f>
        <v>709</v>
      </c>
      <c r="E21" s="495">
        <f>SUM(Stockholm!E21,Västerbotten!E21,Norrbotten!E21,Uppsala!E21,Södermanland!E21,Östergötland!E21,Jönköping!E21,Kronoberg!E21,Kalmar!E21,Gotland!E21,Blekinge!E21,Skåne!E21,Halland!E21,'Västra Götaland'!E21,Värmland!E21,Örebro!E21,Västmanland!E21,Dalarna!E21,Gävleborg!E21,Västernorrland!E21,Jämtland!E21,)</f>
        <v>0</v>
      </c>
      <c r="F21" s="495">
        <f>SUM(Stockholm!F21,Västerbotten!F21,Norrbotten!F21,Uppsala!F21,Södermanland!F21,Östergötland!F21,Jönköping!F21,Kronoberg!F21,Kalmar!F21,Gotland!F21,Blekinge!F21,Skåne!F21,Halland!F21,'Västra Götaland'!F21,Värmland!F21,Örebro!F21,Västmanland!F21,Dalarna!F21,Gävleborg!F21,Västernorrland!F21,Jämtland!F21,)</f>
        <v>0</v>
      </c>
      <c r="G21" s="482" t="s">
        <v>11</v>
      </c>
      <c r="H21" s="390"/>
      <c r="I21"/>
      <c r="J21"/>
      <c r="K21"/>
    </row>
    <row r="22" spans="1:11" ht="15" customHeight="1">
      <c r="A22" s="482"/>
      <c r="B22" s="482" t="s">
        <v>25</v>
      </c>
      <c r="C22" s="495">
        <f>SUM(Stockholm!C22,Västerbotten!C22,Norrbotten!C22,Uppsala!C22,Södermanland!C22,Östergötland!C22,Jönköping!C22,Kronoberg!C22,Kalmar!C22,Gotland!C22,Blekinge!C22,Skåne!C22,Halland!C22,'Västra Götaland'!C22,Värmland!C22,Örebro!C22,Västmanland!C22,Dalarna!C22,Gävleborg!C22,Västernorrland!C22,Jämtland!C22,)</f>
        <v>21693</v>
      </c>
      <c r="D22" s="495">
        <f>SUM(Stockholm!D22,Västerbotten!D22,Norrbotten!D22,Uppsala!D22,Södermanland!D22,Östergötland!D22,Jönköping!D22,Kronoberg!D22,Kalmar!D22,Gotland!D22,Blekinge!D22,Skåne!D22,Halland!D22,'Västra Götaland'!D22,Värmland!D22,Örebro!D22,Västmanland!D22,Dalarna!D22,Gävleborg!D22,Västernorrland!D22,Jämtland!D22,)</f>
        <v>17931</v>
      </c>
      <c r="E22" s="495">
        <f>SUM(Stockholm!E22,Västerbotten!E22,Norrbotten!E22,Uppsala!E22,Södermanland!E22,Östergötland!E22,Jönköping!E22,Kronoberg!E22,Kalmar!E22,Gotland!E22,Blekinge!E22,Skåne!E22,Halland!E22,'Västra Götaland'!E22,Värmland!E22,Örebro!E22,Västmanland!E22,Dalarna!E22,Gävleborg!E22,Västernorrland!E22,Jämtland!E22,)</f>
        <v>3669</v>
      </c>
      <c r="F22" s="495">
        <f>SUM(Stockholm!F22,Västerbotten!F22,Norrbotten!F22,Uppsala!F22,Södermanland!F22,Östergötland!F22,Jönköping!F22,Kronoberg!F22,Kalmar!F22,Gotland!F22,Blekinge!F22,Skåne!F22,Halland!F22,'Västra Götaland'!F22,Värmland!F22,Örebro!F22,Västmanland!F22,Dalarna!F22,Gävleborg!F22,Västernorrland!F22,Jämtland!F22,)</f>
        <v>93</v>
      </c>
      <c r="G22" s="482" t="s">
        <v>11</v>
      </c>
      <c r="H22" s="390"/>
      <c r="I22"/>
      <c r="J22"/>
      <c r="K22"/>
    </row>
    <row r="23" spans="1:11" ht="15" customHeight="1">
      <c r="A23" s="482"/>
      <c r="B23" s="482" t="s">
        <v>26</v>
      </c>
      <c r="C23" s="495">
        <f>SUM(Stockholm!C23,Västerbotten!C23,Norrbotten!C23,Uppsala!C23,Södermanland!C23,Östergötland!C23,Jönköping!C23,Kronoberg!C23,Kalmar!C23,Gotland!C23,Blekinge!C23,Skåne!C23,Halland!C23,'Västra Götaland'!C23,Värmland!C23,Örebro!C23,Västmanland!C23,Dalarna!C23,Gävleborg!C23,Västernorrland!C23,Jämtland!C23,)</f>
        <v>26845</v>
      </c>
      <c r="D23" s="495">
        <f>SUM(Stockholm!D23,Västerbotten!D23,Norrbotten!D23,Uppsala!D23,Södermanland!D23,Östergötland!D23,Jönköping!D23,Kronoberg!D23,Kalmar!D23,Gotland!D23,Blekinge!D23,Skåne!D23,Halland!D23,'Västra Götaland'!D23,Värmland!D23,Örebro!D23,Västmanland!D23,Dalarna!D23,Gävleborg!D23,Västernorrland!D23,Jämtland!D23,)</f>
        <v>25624</v>
      </c>
      <c r="E23" s="495">
        <f>SUM(Stockholm!E23,Västerbotten!E23,Norrbotten!E23,Uppsala!E23,Södermanland!E23,Östergötland!E23,Jönköping!E23,Kronoberg!E23,Kalmar!E23,Gotland!E23,Blekinge!E23,Skåne!E23,Halland!E23,'Västra Götaland'!E23,Värmland!E23,Örebro!E23,Västmanland!E23,Dalarna!E23,Gävleborg!E23,Västernorrland!E23,Jämtland!E23,)</f>
        <v>7</v>
      </c>
      <c r="F23" s="495">
        <f>SUM(Stockholm!F23,Västerbotten!F23,Norrbotten!F23,Uppsala!F23,Södermanland!F23,Östergötland!F23,Jönköping!F23,Kronoberg!F23,Kalmar!F23,Gotland!F23,Blekinge!F23,Skåne!F23,Halland!F23,'Västra Götaland'!F23,Värmland!F23,Örebro!F23,Västmanland!F23,Dalarna!F23,Gävleborg!F23,Västernorrland!F23,Jämtland!F23,)</f>
        <v>155</v>
      </c>
      <c r="G23" s="482" t="s">
        <v>11</v>
      </c>
      <c r="H23" s="390"/>
      <c r="I23"/>
      <c r="J23"/>
      <c r="K23"/>
    </row>
    <row r="24" spans="1:11" ht="15" customHeight="1">
      <c r="A24" s="482"/>
      <c r="B24" s="482" t="s">
        <v>27</v>
      </c>
      <c r="C24" s="495">
        <f>SUM(Stockholm!C24,Västerbotten!C24,Norrbotten!C24,Uppsala!C24,Södermanland!C24,Östergötland!C24,Jönköping!C24,Kronoberg!C24,Kalmar!C24,Gotland!C24,Blekinge!C24,Skåne!C24,Halland!C24,'Västra Götaland'!C24,Värmland!C24,Örebro!C24,Västmanland!C24,Dalarna!C24,Gävleborg!C24,Västernorrland!C24,Jämtland!C24,)</f>
        <v>9823</v>
      </c>
      <c r="D24" s="495">
        <f>SUM(Stockholm!D24,Västerbotten!D24,Norrbotten!D24,Uppsala!D24,Södermanland!D24,Östergötland!D24,Jönköping!D24,Kronoberg!D24,Kalmar!D24,Gotland!D24,Blekinge!D24,Skåne!D24,Halland!D24,'Västra Götaland'!D24,Värmland!D24,Örebro!D24,Västmanland!D24,Dalarna!D24,Gävleborg!D24,Västernorrland!D24,Jämtland!D24,)</f>
        <v>9445</v>
      </c>
      <c r="E24" s="495">
        <f>SUM(Stockholm!E24,Västerbotten!E24,Norrbotten!E24,Uppsala!E24,Södermanland!E24,Östergötland!E24,Jönköping!E24,Kronoberg!E24,Kalmar!E24,Gotland!E24,Blekinge!E24,Skåne!E24,Halland!E24,'Västra Götaland'!E24,Värmland!E24,Örebro!E24,Västmanland!E24,Dalarna!E24,Gävleborg!E24,Västernorrland!E24,Jämtland!E24,)</f>
        <v>33</v>
      </c>
      <c r="F24" s="495">
        <f>SUM(Stockholm!F24,Västerbotten!F24,Norrbotten!F24,Uppsala!F24,Södermanland!F24,Östergötland!F24,Jönköping!F24,Kronoberg!F24,Kalmar!F24,Gotland!F24,Blekinge!F24,Skåne!F24,Halland!F24,'Västra Götaland'!F24,Värmland!F24,Örebro!F24,Västmanland!F24,Dalarna!F24,Gävleborg!F24,Västernorrland!F24,Jämtland!F24,)</f>
        <v>37</v>
      </c>
      <c r="G24" s="482" t="s">
        <v>11</v>
      </c>
      <c r="H24" s="390"/>
      <c r="I24"/>
      <c r="J24"/>
      <c r="K24"/>
    </row>
    <row r="25" spans="1:11" ht="15" customHeight="1">
      <c r="A25" s="482"/>
      <c r="B25" s="482"/>
      <c r="C25" s="495"/>
      <c r="D25" s="493"/>
      <c r="E25" s="493"/>
      <c r="F25" s="493"/>
      <c r="G25" s="509"/>
      <c r="H25" s="390"/>
      <c r="I25"/>
      <c r="J25"/>
      <c r="K25"/>
    </row>
    <row r="26" spans="1:11" ht="15" customHeight="1" thickBot="1">
      <c r="A26" s="499"/>
      <c r="B26" s="482"/>
      <c r="C26" s="495"/>
      <c r="D26" s="493"/>
      <c r="E26" s="493"/>
      <c r="F26" s="493"/>
      <c r="G26" s="509"/>
      <c r="H26" s="470"/>
      <c r="I26"/>
      <c r="J26"/>
      <c r="K26"/>
    </row>
    <row r="27" spans="1:11" ht="15" customHeight="1" thickBot="1">
      <c r="A27" s="499" t="s">
        <v>85</v>
      </c>
      <c r="B27" s="482" t="s">
        <v>10</v>
      </c>
      <c r="C27" s="495">
        <f>SUM(Stockholm!C27,Västerbotten!C27,Norrbotten!C27,Uppsala!C27,Södermanland!C27,Östergötland!C27,Jönköping!C27,Kronoberg!C27,Kalmar!C27,Gotland!C27,Blekinge!C27,Skåne!C27,Halland!C27,'Västra Götaland'!C27,Värmland!C27,Örebro!C27,Västmanland!C27,Dalarna!C27,Gävleborg!C27,Västernorrland!C27,Jämtland!C27,)</f>
        <v>1012</v>
      </c>
      <c r="D27" s="496">
        <f>SUM(Stockholm!D27,Västerbotten!D27,Norrbotten!D27,Uppsala!D27,Södermanland!D27,Östergötland!D27,Jönköping!D27,Kronoberg!D27,Kalmar!D27,Gotland!D27,Blekinge!D27,Skåne!D27,Halland!D27,'Västra Götaland'!D27,Värmland!D27,Örebro!D27,Västmanland!D27,Dalarna!D27,Gävleborg!D27,Västernorrland!D27,Jämtland!D27,)</f>
        <v>891</v>
      </c>
      <c r="E27" s="496">
        <f>SUM(Stockholm!E27,Västerbotten!E27,Norrbotten!E27,Uppsala!E27,Södermanland!E27,Östergötland!E27,Jönköping!E27,Kronoberg!E27,Kalmar!E27,Gotland!E27,Blekinge!E27,Skåne!E27,Halland!E27,'Västra Götaland'!E27,Värmland!E27,Örebro!E27,Västmanland!E27,Dalarna!E27,Gävleborg!E27,Västernorrland!E27,Jämtland!E27,)</f>
        <v>0</v>
      </c>
      <c r="F27" s="496">
        <f>SUM(Stockholm!F27,Västerbotten!F27,Norrbotten!F27,Uppsala!F27,Södermanland!F27,Östergötland!F27,Jönköping!F27,Kronoberg!F27,Kalmar!F27,Gotland!F27,Blekinge!F27,Skåne!F27,Halland!F27,'Västra Götaland'!F27,Värmland!F27,Örebro!F27,Västmanland!F27,Dalarna!F27,Gävleborg!F27,Västernorrland!F27,Jämtland!F27,)</f>
        <v>102</v>
      </c>
      <c r="G27" s="482" t="s">
        <v>11</v>
      </c>
      <c r="H27" s="390"/>
      <c r="I27"/>
      <c r="J27"/>
      <c r="K27"/>
    </row>
    <row r="28" spans="1:11" ht="15" customHeight="1">
      <c r="A28" s="482" t="s">
        <v>29</v>
      </c>
      <c r="B28" s="482" t="s">
        <v>12</v>
      </c>
      <c r="C28" s="495">
        <f>SUM(Stockholm!C28,Västerbotten!C28,Norrbotten!C28,Uppsala!C28,Södermanland!C28,Östergötland!C28,Jönköping!C28,Kronoberg!C28,Kalmar!C28,Gotland!C28,Blekinge!C28,Skåne!C28,Halland!C28,'Västra Götaland'!C28,Värmland!C28,Örebro!C28,Västmanland!C28,Dalarna!C28,Gävleborg!C28,Västernorrland!C28,Jämtland!C28,)</f>
        <v>6978</v>
      </c>
      <c r="D28" s="495">
        <f>SUM(Stockholm!D28,Västerbotten!D28,Norrbotten!D28,Uppsala!D28,Södermanland!D28,Östergötland!D28,Jönköping!D28,Kronoberg!D28,Kalmar!D28,Gotland!D28,Blekinge!D28,Skåne!D28,Halland!D28,'Västra Götaland'!D28,Värmland!D28,Örebro!D28,Västmanland!D28,Dalarna!D28,Gävleborg!D28,Västernorrland!D28,Jämtland!D28,)</f>
        <v>6443</v>
      </c>
      <c r="E28" s="495">
        <f>SUM(Stockholm!E28,Västerbotten!E28,Norrbotten!E28,Uppsala!E28,Södermanland!E28,Östergötland!E28,Jönköping!E28,Kronoberg!E28,Kalmar!E28,Gotland!E28,Blekinge!E28,Skåne!E28,Halland!E28,'Västra Götaland'!E28,Värmland!E28,Örebro!E28,Västmanland!E28,Dalarna!E28,Gävleborg!E28,Västernorrland!E28,Jämtland!E28,)</f>
        <v>0</v>
      </c>
      <c r="F28" s="495">
        <f>SUM(Stockholm!F28,Västerbotten!F28,Norrbotten!F28,Uppsala!F28,Södermanland!F28,Östergötland!F28,Jönköping!F28,Kronoberg!F28,Kalmar!F28,Gotland!F28,Blekinge!F28,Skåne!F28,Halland!F28,'Västra Götaland'!F28,Värmland!F28,Örebro!F28,Västmanland!F28,Dalarna!F28,Gävleborg!F28,Västernorrland!F28,Jämtland!F28,)</f>
        <v>535</v>
      </c>
      <c r="G28" s="482" t="s">
        <v>11</v>
      </c>
      <c r="H28" s="390"/>
      <c r="I28"/>
      <c r="J28"/>
      <c r="K28"/>
    </row>
    <row r="29" spans="1:11" ht="15" customHeight="1">
      <c r="A29" s="482"/>
      <c r="B29" s="482" t="s">
        <v>13</v>
      </c>
      <c r="C29" s="495">
        <f>SUM(Stockholm!C29,Västerbotten!C29,Norrbotten!C29,Uppsala!C29,Södermanland!C29,Östergötland!C29,Jönköping!C29,Kronoberg!C29,Kalmar!C29,Gotland!C29,Blekinge!C29,Skåne!C29,Halland!C29,'Västra Götaland'!C29,Värmland!C29,Örebro!C29,Västmanland!C29,Dalarna!C29,Gävleborg!C29,Västernorrland!C29,Jämtland!C29,)</f>
        <v>9740</v>
      </c>
      <c r="D29" s="495">
        <f>SUM(Stockholm!D29,Västerbotten!D29,Norrbotten!D29,Uppsala!D29,Södermanland!D29,Östergötland!D29,Jönköping!D29,Kronoberg!D29,Kalmar!D29,Gotland!D29,Blekinge!D29,Skåne!D29,Halland!D29,'Västra Götaland'!D29,Värmland!D29,Örebro!D29,Västmanland!D29,Dalarna!D29,Gävleborg!D29,Västernorrland!D29,Jämtland!D29,)</f>
        <v>8131</v>
      </c>
      <c r="E29" s="495">
        <f>SUM(Stockholm!E29,Västerbotten!E29,Norrbotten!E29,Uppsala!E29,Södermanland!E29,Östergötland!E29,Jönköping!E29,Kronoberg!E29,Kalmar!E29,Gotland!E29,Blekinge!E29,Skåne!E29,Halland!E29,'Västra Götaland'!E29,Värmland!E29,Örebro!E29,Västmanland!E29,Dalarna!E29,Gävleborg!E29,Västernorrland!E29,Jämtland!E29,)</f>
        <v>2</v>
      </c>
      <c r="F29" s="495">
        <f>SUM(Stockholm!F29,Västerbotten!F29,Norrbotten!F29,Uppsala!F29,Södermanland!F29,Östergötland!F29,Jönköping!F29,Kronoberg!F29,Kalmar!F29,Gotland!F29,Blekinge!F29,Skåne!F29,Halland!F29,'Västra Götaland'!F29,Värmland!F29,Örebro!F29,Västmanland!F29,Dalarna!F29,Gävleborg!F29,Västernorrland!F29,Jämtland!F29,)</f>
        <v>978</v>
      </c>
      <c r="G29" s="482" t="s">
        <v>11</v>
      </c>
      <c r="H29" s="390"/>
      <c r="I29"/>
      <c r="J29"/>
      <c r="K29"/>
    </row>
    <row r="30" spans="1:11" ht="15" customHeight="1">
      <c r="A30" s="482"/>
      <c r="B30" s="482" t="s">
        <v>30</v>
      </c>
      <c r="C30" s="495">
        <f>SUM(Stockholm!C30,Västerbotten!C30,Norrbotten!C30,Uppsala!C30,Södermanland!C30,Östergötland!C30,Jönköping!C30,Kronoberg!C30,Kalmar!C30,Gotland!C30,Blekinge!C30,Skåne!C30,Halland!C30,'Västra Götaland'!C30,Värmland!C30,Örebro!C30,Västmanland!C30,Dalarna!C30,Gävleborg!C30,Västernorrland!C30,Jämtland!C30,)</f>
        <v>5470</v>
      </c>
      <c r="D30" s="495">
        <f>SUM(Stockholm!D30,Västerbotten!D30,Norrbotten!D30,Uppsala!D30,Södermanland!D30,Östergötland!D30,Jönköping!D30,Kronoberg!D30,Kalmar!D30,Gotland!D30,Blekinge!D30,Skåne!D30,Halland!D30,'Västra Götaland'!D30,Värmland!D30,Örebro!D30,Västmanland!D30,Dalarna!D30,Gävleborg!D30,Västernorrland!D30,Jämtland!D30,)</f>
        <v>4074</v>
      </c>
      <c r="E30" s="495">
        <f>SUM(Stockholm!E30,Västerbotten!E30,Norrbotten!E30,Uppsala!E30,Södermanland!E30,Östergötland!E30,Jönköping!E30,Kronoberg!E30,Kalmar!E30,Gotland!E30,Blekinge!E30,Skåne!E30,Halland!E30,'Västra Götaland'!E30,Värmland!E30,Örebro!E30,Västmanland!E30,Dalarna!E30,Gävleborg!E30,Västernorrland!E30,Jämtland!E30,)</f>
        <v>0</v>
      </c>
      <c r="F30" s="495">
        <f>SUM(Stockholm!F30,Västerbotten!F30,Norrbotten!F30,Uppsala!F30,Södermanland!F30,Östergötland!F30,Jönköping!F30,Kronoberg!F30,Kalmar!F30,Gotland!F30,Blekinge!F30,Skåne!F30,Halland!F30,'Västra Götaland'!F30,Värmland!F30,Örebro!F30,Västmanland!F30,Dalarna!F30,Gävleborg!F30,Västernorrland!F30,Jämtland!F30,)</f>
        <v>386</v>
      </c>
      <c r="G30" s="482" t="s">
        <v>11</v>
      </c>
      <c r="H30" s="390"/>
      <c r="I30"/>
      <c r="J30"/>
      <c r="K30"/>
    </row>
    <row r="31" spans="1:11" ht="15" customHeight="1">
      <c r="A31" s="482"/>
      <c r="B31" s="482"/>
      <c r="C31" s="482"/>
      <c r="D31" s="482"/>
      <c r="E31" s="482"/>
      <c r="F31" s="482"/>
      <c r="G31" s="482"/>
      <c r="H31" s="2"/>
      <c r="I31"/>
      <c r="J31"/>
      <c r="K31"/>
    </row>
    <row r="32" spans="1:11" ht="15" customHeight="1">
      <c r="A32" s="482" t="s">
        <v>86</v>
      </c>
      <c r="B32" s="482"/>
      <c r="C32" s="482"/>
      <c r="D32" s="482"/>
      <c r="E32" s="482"/>
      <c r="F32" s="482"/>
      <c r="G32" s="482"/>
      <c r="H32" s="2"/>
      <c r="I32"/>
      <c r="J32"/>
      <c r="K32"/>
    </row>
    <row r="33" spans="1:11" ht="15" customHeight="1">
      <c r="A33" s="694"/>
      <c r="B33" s="694"/>
      <c r="C33" s="694"/>
      <c r="D33" s="694"/>
      <c r="E33" s="694"/>
      <c r="F33" s="694"/>
      <c r="G33" s="694"/>
      <c r="H33" s="2"/>
      <c r="I33"/>
      <c r="J33"/>
      <c r="K33"/>
    </row>
    <row r="34" spans="1:11" ht="18.75">
      <c r="A34" s="510" t="s">
        <v>32</v>
      </c>
      <c r="B34" s="485"/>
      <c r="C34" s="511"/>
      <c r="D34" s="485"/>
      <c r="E34" s="485"/>
      <c r="F34" s="485"/>
      <c r="G34" s="485"/>
      <c r="H34" s="486"/>
      <c r="I34"/>
      <c r="J34"/>
      <c r="K34"/>
    </row>
    <row r="35" spans="1:11" ht="15" customHeight="1" thickBot="1">
      <c r="A35" s="512"/>
      <c r="B35" s="482"/>
      <c r="C35" s="493"/>
      <c r="D35" s="482"/>
      <c r="E35" s="482"/>
      <c r="F35" s="482"/>
      <c r="G35" s="482"/>
      <c r="H35" s="2"/>
      <c r="I35"/>
      <c r="J35"/>
      <c r="K35"/>
    </row>
    <row r="36" spans="1:11" ht="30.75" customHeight="1" thickBot="1">
      <c r="A36" s="513" t="s">
        <v>87</v>
      </c>
      <c r="B36" s="368"/>
      <c r="C36" s="514" t="s">
        <v>34</v>
      </c>
      <c r="D36" s="515" t="s">
        <v>88</v>
      </c>
      <c r="E36" s="516" t="s">
        <v>36</v>
      </c>
      <c r="F36" s="2"/>
      <c r="G36" s="281"/>
      <c r="H36" s="2"/>
      <c r="I36"/>
      <c r="J36"/>
      <c r="K36"/>
    </row>
    <row r="37" spans="1:11" ht="15" customHeight="1">
      <c r="A37" s="517" t="s">
        <v>38</v>
      </c>
      <c r="B37" s="368"/>
      <c r="C37" s="495">
        <f>SUM(Stockholm!C37,Västerbotten!C37,Norrbotten!C37,Uppsala!C37,Södermanland!C37,Östergötland!C37,Jönköping!C37,Kronoberg!C37,Kalmar!C37,Gotland!C37,Blekinge!C37,Skåne!C37,Halland!C37,'Västra Götaland'!C37,Värmland!C37,Örebro!C37,Västmanland!C37,Dalarna!C37,Gävleborg!C37,Västernorrland!C37,Jämtland!C37,)</f>
        <v>67</v>
      </c>
      <c r="D37" s="495">
        <f>SUM(Stockholm!D37,Västerbotten!D37,Norrbotten!D37,Uppsala!D37,Södermanland!D37,Östergötland!D37,Jönköping!D37,Kronoberg!D37,Kalmar!D37,Gotland!D37,Blekinge!D37,Skåne!D37,Halland!D37,'Västra Götaland'!D37,Värmland!D37,Örebro!D37,Västmanland!D37,Dalarna!D37,Gävleborg!D37,Västernorrland!D37,Jämtland!D37,)</f>
        <v>56</v>
      </c>
      <c r="E37" s="495">
        <f>SUM(Stockholm!E37,Västerbotten!E37,Norrbotten!E37,Uppsala!E37,Södermanland!E37,Östergötland!E37,Jönköping!E37,Kronoberg!E37,Kalmar!E37,Gotland!E37,Blekinge!E37,Skåne!E37,Halland!E37,'Västra Götaland'!E37,Värmland!E37,Örebro!E37,Västmanland!E37,Dalarna!E37,Gävleborg!E37,Västernorrland!E37,Jämtland!E37,)</f>
        <v>11</v>
      </c>
      <c r="F37" s="482" t="s">
        <v>11</v>
      </c>
      <c r="G37" s="390"/>
      <c r="H37" s="390"/>
      <c r="I37"/>
      <c r="J37"/>
      <c r="K37"/>
    </row>
    <row r="38" spans="1:11" ht="15" customHeight="1">
      <c r="A38" s="518" t="s">
        <v>39</v>
      </c>
      <c r="B38" s="368"/>
      <c r="C38" s="495">
        <f>SUM(Stockholm!C38,Västerbotten!C38,Norrbotten!C38,Uppsala!C38,Södermanland!C38,Östergötland!C38,Jönköping!C38,Kronoberg!C38,Kalmar!C38,Gotland!C38,Blekinge!C38,Skåne!C38,Halland!C38,'Västra Götaland'!C38,Värmland!C38,Örebro!C38,Västmanland!C38,Dalarna!C38,Gävleborg!C38,Västernorrland!C38,Jämtland!C38,)</f>
        <v>209</v>
      </c>
      <c r="D38" s="495">
        <f>SUM(Stockholm!D38,Västerbotten!D38,Norrbotten!D38,Uppsala!D38,Södermanland!D38,Östergötland!D38,Jönköping!D38,Kronoberg!D38,Kalmar!D38,Gotland!D38,Blekinge!D38,Skåne!D38,Halland!D38,'Västra Götaland'!D38,Värmland!D38,Örebro!D38,Västmanland!D38,Dalarna!D38,Gävleborg!D38,Västernorrland!D38,Jämtland!D38,)</f>
        <v>200</v>
      </c>
      <c r="E38" s="495">
        <f>SUM(Stockholm!E38,Västerbotten!E38,Norrbotten!E38,Uppsala!E38,Södermanland!E38,Östergötland!E38,Jönköping!E38,Kronoberg!E38,Kalmar!E38,Gotland!E38,Blekinge!E38,Skåne!E38,Halland!E38,'Västra Götaland'!E38,Värmland!E38,Örebro!E38,Västmanland!E38,Dalarna!E38,Gävleborg!E38,Västernorrland!E38,Jämtland!E38,)</f>
        <v>9</v>
      </c>
      <c r="F38" s="482" t="s">
        <v>11</v>
      </c>
      <c r="G38" s="390"/>
      <c r="H38" s="390"/>
      <c r="I38"/>
      <c r="J38"/>
      <c r="K38"/>
    </row>
    <row r="39" spans="1:11" ht="15" customHeight="1">
      <c r="A39" s="517" t="s">
        <v>41</v>
      </c>
      <c r="B39" s="368"/>
      <c r="C39" s="495">
        <f>SUM(Stockholm!C39,Västerbotten!C39,Norrbotten!C39,Uppsala!C39,Södermanland!C39,Östergötland!C39,Jönköping!C39,Kronoberg!C39,Kalmar!C39,Gotland!C39,Blekinge!C39,Skåne!C39,Halland!C39,'Västra Götaland'!C39,Värmland!C39,Örebro!C39,Västmanland!C39,Dalarna!C39,Gävleborg!C39,Västernorrland!C39,Jämtland!C39,)</f>
        <v>129</v>
      </c>
      <c r="D39" s="495">
        <f>SUM(Stockholm!D39,Västerbotten!D39,Norrbotten!D39,Uppsala!D39,Södermanland!D39,Östergötland!D39,Jönköping!D39,Kronoberg!D39,Kalmar!D39,Gotland!D39,Blekinge!D39,Skåne!D39,Halland!D39,'Västra Götaland'!D39,Värmland!D39,Örebro!D39,Västmanland!D39,Dalarna!D39,Gävleborg!D39,Västernorrland!D39,Jämtland!D39,)</f>
        <v>114</v>
      </c>
      <c r="E39" s="495">
        <f>SUM(Stockholm!E39,Västerbotten!E39,Norrbotten!E39,Uppsala!E39,Södermanland!E39,Östergötland!E39,Jönköping!E39,Kronoberg!E39,Kalmar!E39,Gotland!E39,Blekinge!E39,Skåne!E39,Halland!E39,'Västra Götaland'!E39,Värmland!E39,Örebro!E39,Västmanland!E39,Dalarna!E39,Gävleborg!E39,Västernorrland!E39,Jämtland!E39,)</f>
        <v>15</v>
      </c>
      <c r="F39" s="482" t="s">
        <v>11</v>
      </c>
      <c r="G39" s="390"/>
      <c r="H39" s="390"/>
      <c r="I39"/>
      <c r="J39"/>
      <c r="K39"/>
    </row>
    <row r="40" spans="1:11" ht="15" customHeight="1">
      <c r="A40" s="518" t="s">
        <v>43</v>
      </c>
      <c r="B40" s="368"/>
      <c r="C40" s="495">
        <f>SUM(Stockholm!C40,Västerbotten!C40,Norrbotten!C40,Uppsala!C40,Södermanland!C40,Östergötland!C40,Jönköping!C40,Kronoberg!C40,Kalmar!C40,Gotland!C40,Blekinge!C40,Skåne!C40,Halland!C40,'Västra Götaland'!C40,Värmland!C40,Örebro!C40,Västmanland!C40,Dalarna!C40,Gävleborg!C40,Västernorrland!C40,Jämtland!C40,)</f>
        <v>64</v>
      </c>
      <c r="D40" s="495">
        <f>SUM(Stockholm!D40,Västerbotten!D40,Norrbotten!D40,Uppsala!D40,Södermanland!D40,Östergötland!D40,Jönköping!D40,Kronoberg!D40,Kalmar!D40,Gotland!D40,Blekinge!D40,Skåne!D40,Halland!D40,'Västra Götaland'!D40,Värmland!D40,Örebro!D40,Västmanland!D40,Dalarna!D40,Gävleborg!D40,Västernorrland!D40,Jämtland!D40,)</f>
        <v>54</v>
      </c>
      <c r="E40" s="495">
        <f>SUM(Stockholm!E40,Västerbotten!E40,Norrbotten!E40,Uppsala!E40,Södermanland!E40,Östergötland!E40,Jönköping!E40,Kronoberg!E40,Kalmar!E40,Gotland!E40,Blekinge!E40,Skåne!E40,Halland!E40,'Västra Götaland'!E40,Värmland!E40,Örebro!E40,Västmanland!E40,Dalarna!E40,Gävleborg!E40,Västernorrland!E40,Jämtland!E40,)</f>
        <v>14</v>
      </c>
      <c r="F40" s="482" t="s">
        <v>11</v>
      </c>
      <c r="G40" s="390"/>
      <c r="H40" s="390"/>
      <c r="I40"/>
      <c r="J40"/>
      <c r="K40"/>
    </row>
    <row r="41" spans="1:11" ht="15" customHeight="1">
      <c r="A41" s="518" t="s">
        <v>45</v>
      </c>
      <c r="B41" s="368"/>
      <c r="C41" s="495">
        <f>SUM(Stockholm!C41,Västerbotten!C41,Norrbotten!C41,Uppsala!C41,Södermanland!C41,Östergötland!C41,Jönköping!C41,Kronoberg!C41,Kalmar!C41,Gotland!C41,Blekinge!C41,Skåne!C41,Halland!C41,'Västra Götaland'!C41,Värmland!C41,Örebro!C41,Västmanland!C41,Dalarna!C41,Gävleborg!C41,Västernorrland!C41,Jämtland!C41,)</f>
        <v>27</v>
      </c>
      <c r="D41" s="495">
        <f>SUM(Stockholm!D41,Västerbotten!D41,Norrbotten!D41,Uppsala!D41,Södermanland!D41,Östergötland!D41,Jönköping!D41,Kronoberg!D41,Kalmar!D41,Gotland!D41,Blekinge!D41,Skåne!D41,Halland!D41,'Västra Götaland'!D41,Värmland!D41,Örebro!D41,Västmanland!D41,Dalarna!D41,Gävleborg!D41,Västernorrland!D41,Jämtland!D41,)</f>
        <v>18</v>
      </c>
      <c r="E41" s="495">
        <f>SUM(Stockholm!E41,Västerbotten!E41,Norrbotten!E41,Uppsala!E41,Södermanland!E41,Östergötland!E41,Jönköping!E41,Kronoberg!E41,Kalmar!E41,Gotland!E41,Blekinge!E41,Skåne!E41,Halland!E41,'Västra Götaland'!E41,Värmland!E41,Örebro!E41,Västmanland!E41,Dalarna!E41,Gävleborg!E41,Västernorrland!E41,Jämtland!E41,)</f>
        <v>9</v>
      </c>
      <c r="F41" s="482" t="s">
        <v>11</v>
      </c>
      <c r="G41" s="390"/>
      <c r="H41" s="390"/>
      <c r="I41"/>
      <c r="J41"/>
      <c r="K41"/>
    </row>
    <row r="42" spans="1:11" ht="15" customHeight="1">
      <c r="A42" s="518" t="s">
        <v>46</v>
      </c>
      <c r="B42" s="368"/>
      <c r="C42" s="495">
        <f>SUM(Stockholm!C42,Västerbotten!C42,Norrbotten!C42,Uppsala!C42,Södermanland!C42,Östergötland!C42,Jönköping!C42,Kronoberg!C42,Kalmar!C42,Gotland!C42,Blekinge!C42,Skåne!C42,Halland!C42,'Västra Götaland'!C42,Värmland!C42,Örebro!C42,Västmanland!C42,Dalarna!C42,Gävleborg!C42,Västernorrland!C42,Jämtland!C42,)</f>
        <v>68</v>
      </c>
      <c r="D42" s="495">
        <f>SUM(Stockholm!D42,Västerbotten!D42,Norrbotten!D42,Uppsala!D42,Södermanland!D42,Östergötland!D42,Jönköping!D42,Kronoberg!D42,Kalmar!D42,Gotland!D42,Blekinge!D42,Skåne!D42,Halland!D42,'Västra Götaland'!D42,Värmland!D42,Örebro!D42,Västmanland!D42,Dalarna!D42,Gävleborg!D42,Västernorrland!D42,Jämtland!D42,)</f>
        <v>58</v>
      </c>
      <c r="E42" s="495">
        <f>SUM(Stockholm!E42,Västerbotten!E42,Norrbotten!E42,Uppsala!E42,Södermanland!E42,Östergötland!E42,Jönköping!E42,Kronoberg!E42,Kalmar!E42,Gotland!E42,Blekinge!E42,Skåne!E42,Halland!E42,'Västra Götaland'!E42,Värmland!E42,Örebro!E42,Västmanland!E42,Dalarna!E42,Gävleborg!E42,Västernorrland!E42,Jämtland!E42,)</f>
        <v>10</v>
      </c>
      <c r="F42" s="482" t="s">
        <v>11</v>
      </c>
      <c r="G42" s="390"/>
      <c r="H42" s="390"/>
      <c r="I42"/>
      <c r="J42"/>
      <c r="K42"/>
    </row>
    <row r="43" spans="1:11" ht="15" customHeight="1">
      <c r="A43" s="518" t="s">
        <v>48</v>
      </c>
      <c r="B43" s="368"/>
      <c r="C43" s="495">
        <f>SUM(Stockholm!C43,Västerbotten!C43,Norrbotten!C43,Uppsala!C43,Södermanland!C43,Östergötland!C43,Jönköping!C43,Kronoberg!C43,Kalmar!C43,Gotland!C43,Blekinge!C43,Skåne!C43,Halland!C43,'Västra Götaland'!C43,Värmland!C43,Örebro!C43,Västmanland!C43,Dalarna!C43,Gävleborg!C43,Västernorrland!C43,Jämtland!C43,)</f>
        <v>41</v>
      </c>
      <c r="D43" s="495">
        <f>SUM(Stockholm!D43,Västerbotten!D43,Norrbotten!D43,Uppsala!D43,Södermanland!D43,Östergötland!D43,Jönköping!D43,Kronoberg!D43,Kalmar!D43,Gotland!D43,Blekinge!D43,Skåne!D43,Halland!D43,'Västra Götaland'!D43,Värmland!D43,Örebro!D43,Västmanland!D43,Dalarna!D43,Gävleborg!D43,Västernorrland!D43,Jämtland!D43,)</f>
        <v>31</v>
      </c>
      <c r="E43" s="495">
        <f>SUM(Stockholm!E43,Västerbotten!E43,Norrbotten!E43,Uppsala!E43,Södermanland!E43,Östergötland!E43,Jönköping!E43,Kronoberg!E43,Kalmar!E43,Gotland!E43,Blekinge!E43,Skåne!E43,Halland!E43,'Västra Götaland'!E43,Värmland!E43,Örebro!E43,Västmanland!E43,Dalarna!E43,Gävleborg!E43,Västernorrland!E43,Jämtland!E43,)</f>
        <v>10</v>
      </c>
      <c r="F43" s="482" t="s">
        <v>11</v>
      </c>
      <c r="G43" s="390"/>
      <c r="H43" s="390"/>
      <c r="I43"/>
      <c r="J43"/>
      <c r="K43"/>
    </row>
    <row r="44" spans="1:11" ht="15" customHeight="1">
      <c r="A44" s="518" t="s">
        <v>94</v>
      </c>
      <c r="B44" s="368"/>
      <c r="C44" s="495">
        <f>SUM(Stockholm!C44,Västerbotten!C44,Norrbotten!C44,Uppsala!C44,Södermanland!C44,Östergötland!C44,Jönköping!C44,Kronoberg!C44,Kalmar!C44,Gotland!C44,Blekinge!C44,Skåne!C44,Halland!C44,'Västra Götaland'!C44,Värmland!C44,Örebro!C44,Västmanland!C44,Dalarna!C44,Gävleborg!C44,Västernorrland!C44,Jämtland!C44,)</f>
        <v>25</v>
      </c>
      <c r="D44" s="495">
        <f>SUM(Stockholm!D44,Västerbotten!D44,Norrbotten!D44,Uppsala!D44,Södermanland!D44,Östergötland!D44,Jönköping!D44,Kronoberg!D44,Kalmar!D44,Gotland!D44,Blekinge!D44,Skåne!D44,Halland!D44,'Västra Götaland'!D44,Värmland!D44,Örebro!D44,Västmanland!D44,Dalarna!D44,Gävleborg!D44,Västernorrland!D44,Jämtland!D44,)</f>
        <v>22</v>
      </c>
      <c r="E44" s="495">
        <f>SUM(Stockholm!E44,Västerbotten!E44,Norrbotten!E44,Uppsala!E44,Södermanland!E44,Östergötland!E44,Jönköping!E44,Kronoberg!E44,Kalmar!E44,Gotland!E44,Blekinge!E44,Skåne!E44,Halland!E44,'Västra Götaland'!E44,Värmland!E44,Örebro!E44,Västmanland!E44,Dalarna!E44,Gävleborg!E44,Västernorrland!E44,Jämtland!E44,)</f>
        <v>4</v>
      </c>
      <c r="F44" s="482" t="s">
        <v>11</v>
      </c>
      <c r="G44" s="390"/>
      <c r="H44" s="390"/>
      <c r="I44"/>
      <c r="J44"/>
      <c r="K44"/>
    </row>
    <row r="45" spans="1:11" ht="15" customHeight="1">
      <c r="A45" s="518" t="s">
        <v>96</v>
      </c>
      <c r="B45" s="368"/>
      <c r="C45" s="495">
        <f>SUM(Stockholm!C45,Västerbotten!C45,Norrbotten!C45,Uppsala!C45,Södermanland!C45,Östergötland!C45,Jönköping!C45,Kronoberg!C45,Kalmar!C45,Gotland!C45,Blekinge!C45,Skåne!C45,Halland!C45,'Västra Götaland'!C45,Värmland!C45,Örebro!C45,Västmanland!C45,Dalarna!C45,Gävleborg!C45,Västernorrland!C45,Jämtland!C45,)</f>
        <v>59</v>
      </c>
      <c r="D45" s="495">
        <f>SUM(Stockholm!D45,Västerbotten!D45,Norrbotten!D45,Uppsala!D45,Södermanland!D45,Östergötland!D45,Jönköping!D45,Kronoberg!D45,Kalmar!D45,Gotland!D45,Blekinge!D45,Skåne!D45,Halland!D45,'Västra Götaland'!D45,Värmland!D45,Örebro!D45,Västmanland!D45,Dalarna!D45,Gävleborg!D45,Västernorrland!D45,Jämtland!D45,)</f>
        <v>49</v>
      </c>
      <c r="E45" s="495">
        <f>SUM(Stockholm!E45,Västerbotten!E45,Norrbotten!E45,Uppsala!E45,Södermanland!E45,Östergötland!E45,Jönköping!E45,Kronoberg!E45,Kalmar!E45,Gotland!E45,Blekinge!E45,Skåne!E45,Halland!E45,'Västra Götaland'!E45,Värmland!E45,Örebro!E45,Västmanland!E45,Dalarna!E45,Gävleborg!E45,Västernorrland!E45,Jämtland!E45,)</f>
        <v>11</v>
      </c>
      <c r="F45" s="482" t="s">
        <v>11</v>
      </c>
      <c r="G45" s="390"/>
      <c r="H45" s="390"/>
      <c r="I45"/>
      <c r="J45"/>
      <c r="K45"/>
    </row>
    <row r="46" spans="1:11" ht="15" customHeight="1">
      <c r="A46" s="518" t="s">
        <v>363</v>
      </c>
      <c r="C46" s="495">
        <f>SUM(Stockholm!C46,Västerbotten!C46,Norrbotten!C46,Uppsala!C46,Södermanland!C46,Östergötland!C46,Jönköping!C46,Kronoberg!C46,Kalmar!C46,Gotland!C46,Blekinge!C46,Skåne!C46,Halland!C46,'Västra Götaland'!C46,Värmland!C46,Örebro!C46,Västmanland!C46,Dalarna!C46,Gävleborg!C46,Västernorrland!C46,Jämtland!C46,)</f>
        <v>66</v>
      </c>
      <c r="D46" s="495">
        <f>SUM(Stockholm!D46,Västerbotten!D46,Norrbotten!D46,Uppsala!D46,Södermanland!D46,Östergötland!D46,Jönköping!D46,Kronoberg!D46,Kalmar!D46,Gotland!D46,Blekinge!D46,Skåne!D46,Halland!D46,'Västra Götaland'!D46,Värmland!D46,Örebro!D46,Västmanland!D46,Dalarna!D46,Gävleborg!D46,Västernorrland!D46,Jämtland!D46,)</f>
        <v>60</v>
      </c>
      <c r="E46" s="495">
        <f>SUM(Stockholm!E46,Västerbotten!E46,Norrbotten!E46,Uppsala!E46,Södermanland!E46,Östergötland!E46,Jönköping!E46,Kronoberg!E46,Kalmar!E46,Gotland!E46,Blekinge!E46,Skåne!E46,Halland!E46,'Västra Götaland'!E46,Värmland!E46,Örebro!E46,Västmanland!E46,Dalarna!E46,Gävleborg!E46,Västernorrland!E46,Jämtland!E46,)</f>
        <v>6</v>
      </c>
      <c r="F46" t="s">
        <v>54</v>
      </c>
      <c r="G46" s="390"/>
      <c r="H46" s="390"/>
      <c r="I46"/>
      <c r="J46"/>
      <c r="K46"/>
    </row>
    <row r="47" spans="1:11" ht="15" customHeight="1">
      <c r="A47" s="518"/>
      <c r="B47" s="519"/>
      <c r="C47" s="2"/>
      <c r="D47" s="2"/>
      <c r="E47" s="2"/>
      <c r="F47" s="2"/>
      <c r="G47" s="2"/>
      <c r="H47" s="2"/>
      <c r="I47"/>
      <c r="J47"/>
      <c r="K47"/>
    </row>
    <row r="48" spans="1:11" ht="18.75">
      <c r="A48" s="510" t="s">
        <v>56</v>
      </c>
      <c r="B48" s="485"/>
      <c r="C48" s="511"/>
      <c r="D48" s="485"/>
      <c r="E48" s="485"/>
      <c r="F48" s="485"/>
      <c r="G48" s="485"/>
      <c r="H48" s="486"/>
      <c r="I48"/>
      <c r="J48"/>
      <c r="K48"/>
    </row>
    <row r="49" spans="1:11" ht="15" customHeight="1" thickBot="1">
      <c r="A49" s="512"/>
      <c r="B49" s="482"/>
      <c r="C49" s="493"/>
      <c r="D49" s="482"/>
      <c r="E49" s="2"/>
      <c r="F49" s="2"/>
      <c r="G49" s="2"/>
      <c r="H49" s="2"/>
      <c r="I49"/>
      <c r="J49"/>
      <c r="K49"/>
    </row>
    <row r="50" spans="1:11" ht="15" customHeight="1">
      <c r="A50" s="528" t="s">
        <v>98</v>
      </c>
      <c r="B50" s="390"/>
      <c r="C50" s="529" t="s">
        <v>58</v>
      </c>
      <c r="D50" s="531" t="s">
        <v>59</v>
      </c>
      <c r="E50" s="532"/>
      <c r="F50" s="533" t="s">
        <v>60</v>
      </c>
      <c r="G50" s="534"/>
      <c r="H50" s="2"/>
      <c r="I50"/>
      <c r="J50"/>
      <c r="K50"/>
    </row>
    <row r="51" spans="1:11" ht="41.25" thickBot="1">
      <c r="A51" s="528"/>
      <c r="B51" s="390"/>
      <c r="C51" s="530"/>
      <c r="D51" s="520" t="s">
        <v>62</v>
      </c>
      <c r="E51" s="521" t="s">
        <v>63</v>
      </c>
      <c r="F51" s="520" t="s">
        <v>62</v>
      </c>
      <c r="G51" s="522" t="s">
        <v>63</v>
      </c>
      <c r="H51" s="509"/>
      <c r="I51"/>
      <c r="J51"/>
      <c r="K51"/>
    </row>
    <row r="52" spans="1:11" ht="15" customHeight="1">
      <c r="A52" s="517" t="s">
        <v>64</v>
      </c>
      <c r="B52" s="390"/>
      <c r="C52" s="495">
        <f>SUM(Stockholm!C52,Västerbotten!C52,Norrbotten!C52,Uppsala!C52,Södermanland!C52,Östergötland!C52,Jönköping!C52,Kronoberg!C52,Kalmar!C52,Gotland!C52,Blekinge!C52,Skåne!C52,Halland!C52,'Västra Götaland'!C52,Värmland!C52,Örebro!C52,Västmanland!C52,Dalarna!C52,Gävleborg!C52,Västernorrland!C52,Jämtland!C52,)</f>
        <v>1352</v>
      </c>
      <c r="D52" s="495">
        <f>SUM(Stockholm!D52,Västerbotten!D52,Norrbotten!D52,Uppsala!D52,Södermanland!D52,Östergötland!D52,Jönköping!D52,Kronoberg!D52,Kalmar!D52,Gotland!D52,Blekinge!D52,Skåne!D52,Halland!D52,'Västra Götaland'!D52,Värmland!D52,Örebro!D52,Västmanland!D52,Dalarna!D52,Gävleborg!D52,Västernorrland!D52,Jämtland!D52,)</f>
        <v>123</v>
      </c>
      <c r="E52" s="495">
        <f>SUM(Stockholm!E52,Västerbotten!E52,Norrbotten!E52,Uppsala!E52,Södermanland!E52,Östergötland!E52,Jönköping!E52,Kronoberg!E52,Kalmar!E52,Gotland!E52,Blekinge!E52,Skåne!E52,Halland!E52,'Västra Götaland'!E52,Värmland!E52,Örebro!E52,Västmanland!E52,Dalarna!E52,Gävleborg!E52,Västernorrland!E52,Jämtland!E52,)</f>
        <v>169</v>
      </c>
      <c r="F52" s="495">
        <f>SUM(Stockholm!F52,Västerbotten!F52,Norrbotten!F52,Uppsala!F52,Södermanland!F52,Östergötland!F52,Jönköping!F52,Kronoberg!F52,Kalmar!F52,Gotland!F52,Blekinge!F52,Skåne!F52,Halland!F52,'Västra Götaland'!F52,Värmland!F52,Örebro!F52,Västmanland!F52,Dalarna!F52,Gävleborg!F52,Västernorrland!F52,Jämtland!F52,)</f>
        <v>198</v>
      </c>
      <c r="G52" s="495">
        <f>SUM(Stockholm!G52,Västerbotten!G52,Norrbotten!G52,Uppsala!G52,Södermanland!G52,Östergötland!G52,Jönköping!G52,Kronoberg!G52,Kalmar!G52,Gotland!G52,Blekinge!G52,Skåne!G52,Halland!G52,'Västra Götaland'!G52,Värmland!G52,Örebro!G52,Västmanland!G52,Dalarna!G52,Gävleborg!G52,Västernorrland!G52,Jämtland!G52,)</f>
        <v>862</v>
      </c>
      <c r="H52" s="482" t="s">
        <v>11</v>
      </c>
      <c r="I52"/>
      <c r="J52"/>
      <c r="K52"/>
    </row>
    <row r="53" spans="1:11" ht="15" customHeight="1">
      <c r="A53" s="518" t="s">
        <v>65</v>
      </c>
      <c r="B53" s="390"/>
      <c r="C53" s="495">
        <f>SUM(Stockholm!C53,Västerbotten!C53,Norrbotten!C53,Uppsala!C53,Södermanland!C53,Östergötland!C53,Jönköping!C53,Kronoberg!C53,Kalmar!C53,Gotland!C53,Blekinge!C53,Skåne!C53,Halland!C53,'Västra Götaland'!C53,Värmland!C53,Örebro!C53,Västmanland!C53,Dalarna!C53,Gävleborg!C53,Västernorrland!C53,Jämtland!C53,)</f>
        <v>1508</v>
      </c>
      <c r="D53" s="495">
        <f>SUM(Stockholm!D53,Västerbotten!D53,Norrbotten!D53,Uppsala!D53,Södermanland!D53,Östergötland!D53,Jönköping!D53,Kronoberg!D53,Kalmar!D53,Gotland!D53,Blekinge!D53,Skåne!D53,Halland!D53,'Västra Götaland'!D53,Värmland!D53,Örebro!D53,Västmanland!D53,Dalarna!D53,Gävleborg!D53,Västernorrland!D53,Jämtland!D53,)</f>
        <v>13</v>
      </c>
      <c r="E53" s="495">
        <f>SUM(Stockholm!E53,Västerbotten!E53,Norrbotten!E53,Uppsala!E53,Södermanland!E53,Östergötland!E53,Jönköping!E53,Kronoberg!E53,Kalmar!E53,Gotland!E53,Blekinge!E53,Skåne!E53,Halland!E53,'Västra Götaland'!E53,Värmland!E53,Örebro!E53,Västmanland!E53,Dalarna!E53,Gävleborg!E53,Västernorrland!E53,Jämtland!E53,)</f>
        <v>39</v>
      </c>
      <c r="F53" s="495">
        <f>SUM(Stockholm!F53,Västerbotten!F53,Norrbotten!F53,Uppsala!F53,Södermanland!F53,Östergötland!F53,Jönköping!F53,Kronoberg!F53,Kalmar!F53,Gotland!F53,Blekinge!F53,Skåne!F53,Halland!F53,'Västra Götaland'!F53,Värmland!F53,Örebro!F53,Västmanland!F53,Dalarna!F53,Gävleborg!F53,Västernorrland!F53,Jämtland!F53,)</f>
        <v>9</v>
      </c>
      <c r="G53" s="495">
        <f>SUM(Stockholm!G53,Västerbotten!G53,Norrbotten!G53,Uppsala!G53,Södermanland!G53,Östergötland!G53,Jönköping!G53,Kronoberg!G53,Kalmar!G53,Gotland!G53,Blekinge!G53,Skåne!G53,Halland!G53,'Västra Götaland'!G53,Värmland!G53,Örebro!G53,Västmanland!G53,Dalarna!G53,Gävleborg!G53,Västernorrland!G53,Jämtland!G53,)</f>
        <v>1447</v>
      </c>
      <c r="H53" s="482" t="s">
        <v>11</v>
      </c>
      <c r="I53"/>
      <c r="J53"/>
      <c r="K53"/>
    </row>
    <row r="54" spans="1:11" ht="15" customHeight="1">
      <c r="A54" s="517" t="s">
        <v>66</v>
      </c>
      <c r="B54" s="390"/>
      <c r="C54" s="495">
        <f>SUM(Stockholm!C54,Västerbotten!C54,Norrbotten!C54,Uppsala!C54,Södermanland!C54,Östergötland!C54,Jönköping!C54,Kronoberg!C54,Kalmar!C54,Gotland!C54,Blekinge!C54,Skåne!C54,Halland!C54,'Västra Götaland'!C54,Värmland!C54,Örebro!C54,Västmanland!C54,Dalarna!C54,Gävleborg!C54,Västernorrland!C54,Jämtland!C54,)</f>
        <v>300</v>
      </c>
      <c r="D54" s="495">
        <f>SUM(Stockholm!D54,Västerbotten!D54,Norrbotten!D54,Uppsala!D54,Södermanland!D54,Östergötland!D54,Jönköping!D54,Kronoberg!D54,Kalmar!D54,Gotland!D54,Blekinge!D54,Skåne!D54,Halland!D54,'Västra Götaland'!D54,Värmland!D54,Örebro!D54,Västmanland!D54,Dalarna!D54,Gävleborg!D54,Västernorrland!D54,Jämtland!D54,)</f>
        <v>30</v>
      </c>
      <c r="E54" s="495">
        <f>SUM(Stockholm!E54,Västerbotten!E54,Norrbotten!E54,Uppsala!E54,Södermanland!E54,Östergötland!E54,Jönköping!E54,Kronoberg!E54,Kalmar!E54,Gotland!E54,Blekinge!E54,Skåne!E54,Halland!E54,'Västra Götaland'!E54,Värmland!E54,Örebro!E54,Västmanland!E54,Dalarna!E54,Gävleborg!E54,Västernorrland!E54,Jämtland!E54,)</f>
        <v>26</v>
      </c>
      <c r="F54" s="495">
        <f>SUM(Stockholm!F54,Västerbotten!F54,Norrbotten!F54,Uppsala!F54,Södermanland!F54,Östergötland!F54,Jönköping!F54,Kronoberg!F54,Kalmar!F54,Gotland!F54,Blekinge!F54,Skåne!F54,Halland!F54,'Västra Götaland'!F54,Värmland!F54,Örebro!F54,Västmanland!F54,Dalarna!F54,Gävleborg!F54,Västernorrland!F54,Jämtland!F54,)</f>
        <v>36</v>
      </c>
      <c r="G54" s="495">
        <f>SUM(Stockholm!G54,Västerbotten!G54,Norrbotten!G54,Uppsala!G54,Södermanland!G54,Östergötland!G54,Jönköping!G54,Kronoberg!G54,Kalmar!G54,Gotland!G54,Blekinge!G54,Skåne!G54,Halland!G54,'Västra Götaland'!G54,Värmland!G54,Örebro!G54,Västmanland!G54,Dalarna!G54,Gävleborg!G54,Västernorrland!G54,Jämtland!G54,)</f>
        <v>208</v>
      </c>
      <c r="H54" s="482" t="s">
        <v>11</v>
      </c>
      <c r="I54"/>
      <c r="J54"/>
      <c r="K54"/>
    </row>
    <row r="55" spans="1:11" ht="15" customHeight="1">
      <c r="A55" s="518"/>
      <c r="B55" s="390"/>
      <c r="C55" s="495"/>
      <c r="D55" s="495"/>
      <c r="E55" s="495"/>
      <c r="F55" s="495"/>
      <c r="G55" s="495"/>
      <c r="H55" s="509"/>
      <c r="I55"/>
      <c r="J55"/>
      <c r="K55"/>
    </row>
    <row r="56" spans="1:11" ht="15" customHeight="1">
      <c r="A56" s="518" t="s">
        <v>67</v>
      </c>
      <c r="B56" s="390"/>
      <c r="C56" s="495">
        <f>SUM(Stockholm!C56,Västerbotten!C56,Norrbotten!C56,Uppsala!C56,Södermanland!C56,Östergötland!C56,Jönköping!C56,Kronoberg!C56,Kalmar!C56,Gotland!C56,Blekinge!C56,Skåne!C56,Halland!C56,'Västra Götaland'!C56,Värmland!C56,Örebro!C56,Västmanland!C56,Dalarna!C56,Gävleborg!C56,Västernorrland!C56,Jämtland!C56,)</f>
        <v>789</v>
      </c>
      <c r="D56" s="495">
        <f>SUM(Stockholm!D56,Västerbotten!D56,Norrbotten!D56,Uppsala!D56,Södermanland!D56,Östergötland!D56,Jönköping!D56,Kronoberg!D56,Kalmar!D56,Gotland!D56,Blekinge!D56,Skåne!D56,Halland!D56,'Västra Götaland'!D56,Värmland!D56,Örebro!D56,Västmanland!D56,Dalarna!D56,Gävleborg!D56,Västernorrland!D56,Jämtland!D56,)</f>
        <v>45</v>
      </c>
      <c r="E56" s="495">
        <f>SUM(Stockholm!E56,Västerbotten!E56,Norrbotten!E56,Uppsala!E56,Södermanland!E56,Östergötland!E56,Jönköping!E56,Kronoberg!E56,Kalmar!E56,Gotland!E56,Blekinge!E56,Skåne!E56,Halland!E56,'Västra Götaland'!E56,Värmland!E56,Örebro!E56,Västmanland!E56,Dalarna!E56,Gävleborg!E56,Västernorrland!E56,Jämtland!E56,)</f>
        <v>38</v>
      </c>
      <c r="F56" s="495">
        <f>SUM(Stockholm!F56,Västerbotten!F56,Norrbotten!F56,Uppsala!F56,Södermanland!F56,Östergötland!F56,Jönköping!F56,Kronoberg!F56,Kalmar!F56,Gotland!F56,Blekinge!F56,Skåne!F56,Halland!F56,'Västra Götaland'!F56,Värmland!F56,Örebro!F56,Västmanland!F56,Dalarna!F56,Gävleborg!F56,Västernorrland!F56,Jämtland!F56,)</f>
        <v>35</v>
      </c>
      <c r="G56" s="495">
        <f>SUM(Stockholm!G56,Västerbotten!G56,Norrbotten!G56,Uppsala!G56,Södermanland!G56,Östergötland!G56,Jönköping!G56,Kronoberg!G56,Kalmar!G56,Gotland!G56,Blekinge!G56,Skåne!G56,Halland!G56,'Västra Götaland'!G56,Värmland!G56,Örebro!G56,Västmanland!G56,Dalarna!G56,Gävleborg!G56,Västernorrland!G56,Jämtland!G56,)</f>
        <v>671</v>
      </c>
      <c r="H56" s="482" t="s">
        <v>11</v>
      </c>
      <c r="I56"/>
      <c r="J56"/>
      <c r="K56"/>
    </row>
    <row r="57" spans="1:11" ht="15" customHeight="1">
      <c r="A57" s="518"/>
      <c r="B57" s="390"/>
      <c r="C57" s="495"/>
      <c r="D57" s="495"/>
      <c r="E57" s="495"/>
      <c r="F57" s="495"/>
      <c r="G57" s="495"/>
      <c r="H57" s="509"/>
      <c r="I57"/>
      <c r="J57"/>
      <c r="K57"/>
    </row>
    <row r="58" spans="1:11" ht="15" customHeight="1">
      <c r="A58" s="518" t="s">
        <v>68</v>
      </c>
      <c r="B58" s="390"/>
      <c r="C58" s="495">
        <f>SUM(Stockholm!C58,Västerbotten!C58,Norrbotten!C58,Uppsala!C58,Södermanland!C58,Östergötland!C58,Jönköping!C58,Kronoberg!C58,Kalmar!C58,Gotland!C58,Blekinge!C58,Skåne!C58,Halland!C58,'Västra Götaland'!C58,Värmland!C58,Örebro!C58,Västmanland!C58,Dalarna!C58,Gävleborg!C58,Västernorrland!C58,Jämtland!C58,)</f>
        <v>299</v>
      </c>
      <c r="D58" s="495">
        <f>SUM(Stockholm!D58,Västerbotten!D58,Norrbotten!D58,Uppsala!D58,Södermanland!D58,Östergötland!D58,Jönköping!D58,Kronoberg!D58,Kalmar!D58,Gotland!D58,Blekinge!D58,Skåne!D58,Halland!D58,'Västra Götaland'!D58,Värmland!D58,Örebro!D58,Västmanland!D58,Dalarna!D58,Gävleborg!D58,Västernorrland!D58,Jämtland!D58,)</f>
        <v>24</v>
      </c>
      <c r="E58" s="495">
        <f>SUM(Stockholm!E58,Västerbotten!E58,Norrbotten!E58,Uppsala!E58,Södermanland!E58,Östergötland!E58,Jönköping!E58,Kronoberg!E58,Kalmar!E58,Gotland!E58,Blekinge!E58,Skåne!E58,Halland!E58,'Västra Götaland'!E58,Värmland!E58,Örebro!E58,Västmanland!E58,Dalarna!E58,Gävleborg!E58,Västernorrland!E58,Jämtland!E58,)</f>
        <v>22</v>
      </c>
      <c r="F58" s="495">
        <f>SUM(Stockholm!F58,Västerbotten!F58,Norrbotten!F58,Uppsala!F58,Södermanland!F58,Östergötland!F58,Jönköping!F58,Kronoberg!F58,Kalmar!F58,Gotland!F58,Blekinge!F58,Skåne!F58,Halland!F58,'Västra Götaland'!F58,Värmland!F58,Örebro!F58,Västmanland!F58,Dalarna!F58,Gävleborg!F58,Västernorrland!F58,Jämtland!F58,)</f>
        <v>28</v>
      </c>
      <c r="G58" s="495">
        <f>SUM(Stockholm!G58,Västerbotten!G58,Norrbotten!G58,Uppsala!G58,Södermanland!G58,Östergötland!G58,Jönköping!G58,Kronoberg!G58,Kalmar!G58,Gotland!G58,Blekinge!G58,Skåne!G58,Halland!G58,'Västra Götaland'!G58,Värmland!G58,Örebro!G58,Västmanland!G58,Dalarna!G58,Gävleborg!G58,Västernorrland!G58,Jämtland!G58,)</f>
        <v>225</v>
      </c>
      <c r="H58" s="482" t="s">
        <v>11</v>
      </c>
      <c r="I58"/>
      <c r="J58"/>
      <c r="K58"/>
    </row>
    <row r="59" spans="1:11" ht="15" customHeight="1">
      <c r="A59" s="518" t="s">
        <v>69</v>
      </c>
      <c r="B59" s="390"/>
      <c r="C59" s="495">
        <f>SUM(Stockholm!C59,Västerbotten!C59,Norrbotten!C59,Uppsala!C59,Södermanland!C59,Östergötland!C59,Jönköping!C59,Kronoberg!C59,Kalmar!C59,Gotland!C59,Blekinge!C59,Skåne!C59,Halland!C59,'Västra Götaland'!C59,Värmland!C59,Örebro!C59,Västmanland!C59,Dalarna!C59,Gävleborg!C59,Västernorrland!C59,Jämtland!C59,)</f>
        <v>235</v>
      </c>
      <c r="D59" s="495">
        <f>SUM(Stockholm!D59,Västerbotten!D59,Norrbotten!D59,Uppsala!D59,Södermanland!D59,Östergötland!D59,Jönköping!D59,Kronoberg!D59,Kalmar!D59,Gotland!D59,Blekinge!D59,Skåne!D59,Halland!D59,'Västra Götaland'!D59,Värmland!D59,Örebro!D59,Västmanland!D59,Dalarna!D59,Gävleborg!D59,Västernorrland!D59,Jämtland!D59,)</f>
        <v>27</v>
      </c>
      <c r="E59" s="495">
        <f>SUM(Stockholm!E59,Västerbotten!E59,Norrbotten!E59,Uppsala!E59,Södermanland!E59,Östergötland!E59,Jönköping!E59,Kronoberg!E59,Kalmar!E59,Gotland!E59,Blekinge!E59,Skåne!E59,Halland!E59,'Västra Götaland'!E59,Värmland!E59,Örebro!E59,Västmanland!E59,Dalarna!E59,Gävleborg!E59,Västernorrland!E59,Jämtland!E59,)</f>
        <v>20</v>
      </c>
      <c r="F59" s="495">
        <f>SUM(Stockholm!F59,Västerbotten!F59,Norrbotten!F59,Uppsala!F59,Södermanland!F59,Östergötland!F59,Jönköping!F59,Kronoberg!F59,Kalmar!F59,Gotland!F59,Blekinge!F59,Skåne!F59,Halland!F59,'Västra Götaland'!F59,Värmland!F59,Örebro!F59,Västmanland!F59,Dalarna!F59,Gävleborg!F59,Västernorrland!F59,Jämtland!F59,)</f>
        <v>33</v>
      </c>
      <c r="G59" s="495">
        <f>SUM(Stockholm!G59,Västerbotten!G59,Norrbotten!G59,Uppsala!G59,Södermanland!G59,Östergötland!G59,Jönköping!G59,Kronoberg!G59,Kalmar!G59,Gotland!G59,Blekinge!G59,Skåne!G59,Halland!G59,'Västra Götaland'!G59,Värmland!G59,Örebro!G59,Västmanland!G59,Dalarna!G59,Gävleborg!G59,Västernorrland!G59,Jämtland!G59,)</f>
        <v>155</v>
      </c>
      <c r="H59" s="482" t="s">
        <v>11</v>
      </c>
      <c r="I59"/>
      <c r="J59"/>
      <c r="K59"/>
    </row>
    <row r="60" spans="1:11" ht="15" customHeight="1">
      <c r="A60" s="518" t="s">
        <v>70</v>
      </c>
      <c r="B60" s="390"/>
      <c r="C60" s="495">
        <f>SUM(Stockholm!C60,Västerbotten!C60,Norrbotten!C60,Uppsala!C60,Södermanland!C60,Östergötland!C60,Jönköping!C60,Kronoberg!C60,Kalmar!C60,Gotland!C60,Blekinge!C60,Skåne!C60,Halland!C60,'Västra Götaland'!C60,Värmland!C60,Örebro!C60,Västmanland!C60,Dalarna!C60,Gävleborg!C60,Västernorrland!C60,Jämtland!C60,)</f>
        <v>1944</v>
      </c>
      <c r="D60" s="495">
        <f>SUM(Stockholm!D60,Västerbotten!D60,Norrbotten!D60,Uppsala!D60,Södermanland!D60,Östergötland!D60,Jönköping!D60,Kronoberg!D60,Kalmar!D60,Gotland!D60,Blekinge!D60,Skåne!D60,Halland!D60,'Västra Götaland'!D60,Värmland!D60,Örebro!D60,Västmanland!D60,Dalarna!D60,Gävleborg!D60,Västernorrland!D60,Jämtland!D60,)</f>
        <v>26</v>
      </c>
      <c r="E60" s="495">
        <f>SUM(Stockholm!E60,Västerbotten!E60,Norrbotten!E60,Uppsala!E60,Södermanland!E60,Östergötland!E60,Jönköping!E60,Kronoberg!E60,Kalmar!E60,Gotland!E60,Blekinge!E60,Skåne!E60,Halland!E60,'Västra Götaland'!E60,Värmland!E60,Örebro!E60,Västmanland!E60,Dalarna!E60,Gävleborg!E60,Västernorrland!E60,Jämtland!E60,)</f>
        <v>43</v>
      </c>
      <c r="F60" s="495">
        <f>SUM(Stockholm!F60,Västerbotten!F60,Norrbotten!F60,Uppsala!F60,Södermanland!F60,Östergötland!F60,Jönköping!F60,Kronoberg!F60,Kalmar!F60,Gotland!F60,Blekinge!F60,Skåne!F60,Halland!F60,'Västra Götaland'!F60,Värmland!F60,Örebro!F60,Västmanland!F60,Dalarna!F60,Gävleborg!F60,Västernorrland!F60,Jämtland!F60,)</f>
        <v>44</v>
      </c>
      <c r="G60" s="495">
        <f>SUM(Stockholm!G60,Västerbotten!G60,Norrbotten!G60,Uppsala!G60,Södermanland!G60,Östergötland!G60,Jönköping!G60,Kronoberg!G60,Kalmar!G60,Gotland!G60,Blekinge!G60,Skåne!G60,Halland!G60,'Västra Götaland'!G60,Värmland!G60,Örebro!G60,Västmanland!G60,Dalarna!G60,Gävleborg!G60,Västernorrland!G60,Jämtland!G60,)</f>
        <v>1831</v>
      </c>
      <c r="H60" s="482" t="s">
        <v>11</v>
      </c>
      <c r="I60"/>
      <c r="J60"/>
      <c r="K60"/>
    </row>
    <row r="61" spans="1:11" ht="15" customHeight="1">
      <c r="A61" s="518"/>
      <c r="B61" s="523"/>
      <c r="C61" s="495"/>
      <c r="D61" s="524"/>
      <c r="E61" s="390"/>
      <c r="F61" s="2"/>
      <c r="G61" s="2"/>
      <c r="H61" s="2"/>
      <c r="I61"/>
      <c r="J61"/>
      <c r="K61"/>
    </row>
    <row r="62" spans="1:11" ht="15" customHeight="1">
      <c r="A62" s="518" t="s">
        <v>71</v>
      </c>
      <c r="B62" s="523"/>
      <c r="C62" s="495">
        <f>SUM(Stockholm!C62,Västerbotten!C62,Norrbotten!C62,Uppsala!C62,Södermanland!C62,Östergötland!C62,Jönköping!C62,Kronoberg!C62,Kalmar!C62,Gotland!C62,Blekinge!C62,Skåne!C62,Halland!C62,'Västra Götaland'!C62,Värmland!C62,Örebro!C62,Västmanland!C62,Dalarna!C62,Gävleborg!C62,Västernorrland!C62,Jämtland!C62,)</f>
        <v>218</v>
      </c>
      <c r="D62" s="482" t="s">
        <v>11</v>
      </c>
      <c r="E62" s="140"/>
      <c r="F62" s="2"/>
      <c r="G62" s="2"/>
      <c r="H62" s="2"/>
      <c r="I62"/>
      <c r="J62"/>
      <c r="K62"/>
    </row>
    <row r="63" spans="1:11" ht="15" customHeight="1">
      <c r="A63" s="518" t="s">
        <v>361</v>
      </c>
      <c r="B63" s="523"/>
      <c r="C63" s="495">
        <f>SUM(Stockholm!C63,Västerbotten!C63,Norrbotten!C63,Uppsala!C63,Södermanland!C63,Östergötland!C63,Jönköping!C63,Kronoberg!C63,Kalmar!C63,Gotland!C63,Blekinge!C63,Skåne!C63,Halland!C63,'Västra Götaland'!C63,Värmland!C63,Örebro!C63,Västmanland!C63,Dalarna!C63,Gävleborg!C63,Västernorrland!C63,Jämtland!C63,)</f>
        <v>289</v>
      </c>
      <c r="D63" s="482" t="s">
        <v>11</v>
      </c>
      <c r="E63" s="140"/>
      <c r="F63" s="2"/>
      <c r="G63" s="2"/>
      <c r="H63" s="2"/>
      <c r="I63"/>
      <c r="J63"/>
      <c r="K63"/>
    </row>
    <row r="64" spans="1:11" ht="15" customHeight="1">
      <c r="A64" s="518"/>
      <c r="B64" s="523"/>
      <c r="C64" s="140"/>
      <c r="D64" s="482"/>
      <c r="E64" s="140"/>
      <c r="F64" s="2"/>
      <c r="G64" s="2"/>
      <c r="H64" s="2"/>
      <c r="I64"/>
      <c r="J64"/>
      <c r="K64"/>
    </row>
    <row r="65" spans="1:11" ht="12.75">
      <c r="A65" s="2"/>
      <c r="B65" s="2"/>
      <c r="C65" s="2"/>
      <c r="D65" s="2"/>
      <c r="E65" s="2"/>
      <c r="F65" s="2"/>
      <c r="G65" s="2"/>
      <c r="H65" s="2"/>
      <c r="I65"/>
      <c r="J65"/>
      <c r="K65"/>
    </row>
    <row r="66" spans="1:11" ht="15" customHeight="1">
      <c r="A66" s="2"/>
      <c r="B66" s="2"/>
      <c r="C66" s="2"/>
      <c r="D66" s="2"/>
      <c r="E66" s="2"/>
      <c r="F66" s="2"/>
      <c r="G66" s="2"/>
      <c r="H66" s="1"/>
      <c r="I66"/>
      <c r="J66"/>
      <c r="K66"/>
    </row>
    <row r="67" spans="1:11" ht="15" customHeight="1">
      <c r="A67" s="559" t="s">
        <v>73</v>
      </c>
      <c r="B67" s="559"/>
      <c r="C67" s="559"/>
      <c r="D67" s="559"/>
      <c r="E67" s="559"/>
      <c r="F67" s="559"/>
      <c r="G67" s="559"/>
      <c r="H67" s="481"/>
      <c r="I67"/>
      <c r="J67"/>
      <c r="K67"/>
    </row>
    <row r="68" spans="1:11" ht="6" customHeight="1">
      <c r="A68" s="547"/>
      <c r="B68" s="547"/>
      <c r="C68" s="547"/>
      <c r="D68" s="547"/>
      <c r="E68" s="547"/>
      <c r="F68" s="547"/>
      <c r="G68" s="547"/>
      <c r="H68" s="693"/>
      <c r="I68"/>
      <c r="J68"/>
      <c r="K68"/>
    </row>
    <row r="69" spans="1:11" ht="15" customHeight="1">
      <c r="A69" s="547" t="s">
        <v>76</v>
      </c>
      <c r="B69" s="547"/>
      <c r="C69" s="547"/>
      <c r="D69" s="547"/>
      <c r="E69" s="548"/>
      <c r="F69" s="184">
        <f>SUM(Stockholm!F69,Västerbotten!F69,Norrbotten!F69,Uppsala!F69,Södermanland!F69,Östergötland!F69,Jönköping!F69,Kronoberg!F69,Kalmar!F69,Gotland!F69,Blekinge!F69,Skåne!F69,Halland!F69,'Västra Götaland'!F69,Värmland!F69,Örebro!F69,Västmanland!F69,Dalarna!F69,Gävleborg!F69,Västernorrland!F69,Jämtland!F69,)</f>
        <v>2269</v>
      </c>
      <c r="G69" s="137" t="s">
        <v>11</v>
      </c>
      <c r="H69" s="693"/>
      <c r="I69"/>
      <c r="J69"/>
      <c r="K69"/>
    </row>
    <row r="70" spans="1:11" ht="14.25" customHeight="1">
      <c r="A70" s="547" t="s">
        <v>77</v>
      </c>
      <c r="B70" s="547"/>
      <c r="C70" s="547"/>
      <c r="D70" s="547"/>
      <c r="E70" s="548"/>
      <c r="F70" s="208">
        <f>SUM(Stockholm!F70,Västerbotten!F70,Norrbotten!F70,Uppsala!F70,Södermanland!F70,Östergötland!F70,Jönköping!F70,Kronoberg!F70,Kalmar!F70,Gotland!F70,Blekinge!F70,Skåne!F70,Halland!F70,'Västra Götaland'!F70,Värmland!F70,Örebro!F70,Västmanland!F70,Dalarna!F70,Gävleborg!F70,Västernorrland!F70,Jämtland!F70,)</f>
        <v>236</v>
      </c>
      <c r="G70" s="137" t="s">
        <v>11</v>
      </c>
      <c r="H70" s="693"/>
      <c r="I70"/>
      <c r="J70"/>
      <c r="K70"/>
    </row>
    <row r="71" spans="1:11" ht="30.75" customHeight="1">
      <c r="A71" s="535"/>
      <c r="B71" s="535"/>
      <c r="C71" s="535"/>
      <c r="D71" s="535"/>
      <c r="E71" s="535"/>
      <c r="H71" s="693"/>
      <c r="I71"/>
      <c r="J71"/>
      <c r="K71"/>
    </row>
    <row r="72" spans="1:11" ht="17.25" customHeight="1">
      <c r="A72" s="535"/>
      <c r="B72" s="535"/>
      <c r="C72" s="535"/>
      <c r="D72" s="535"/>
      <c r="E72" s="535"/>
      <c r="H72" s="693"/>
      <c r="I72"/>
      <c r="J72"/>
      <c r="K72"/>
    </row>
    <row r="73" spans="1:11" ht="15" customHeight="1">
      <c r="A73" s="535"/>
      <c r="B73" s="535"/>
      <c r="C73" s="535"/>
      <c r="D73" s="535"/>
      <c r="E73" s="535"/>
      <c r="F73" s="535"/>
      <c r="G73" s="535"/>
      <c r="H73" s="343"/>
      <c r="I73"/>
      <c r="J73"/>
      <c r="K73"/>
    </row>
    <row r="74" spans="1:11" ht="15" customHeight="1">
      <c r="A74" s="535"/>
      <c r="B74" s="535"/>
      <c r="C74" s="535"/>
      <c r="D74" s="535"/>
      <c r="E74" s="535"/>
      <c r="H74" s="343"/>
      <c r="I74"/>
      <c r="J74"/>
      <c r="K74"/>
    </row>
    <row r="75" spans="8:11" ht="15" customHeight="1">
      <c r="H75" s="343"/>
      <c r="I75"/>
      <c r="J75"/>
      <c r="K75"/>
    </row>
    <row r="76" spans="1:11" ht="15" customHeight="1">
      <c r="A76" s="535"/>
      <c r="B76" s="535"/>
      <c r="C76" s="535"/>
      <c r="D76" s="535"/>
      <c r="E76" s="535"/>
      <c r="H76" s="525"/>
      <c r="I76"/>
      <c r="J76"/>
      <c r="K76"/>
    </row>
    <row r="77" spans="1:11" ht="15" customHeight="1">
      <c r="A77" s="535"/>
      <c r="B77" s="535"/>
      <c r="C77" s="535"/>
      <c r="D77" s="535"/>
      <c r="E77" s="535"/>
      <c r="H77" s="525"/>
      <c r="I77"/>
      <c r="J77"/>
      <c r="K77"/>
    </row>
    <row r="78" spans="8:11" ht="15" customHeight="1">
      <c r="H78" s="343"/>
      <c r="I78"/>
      <c r="J78"/>
      <c r="K78"/>
    </row>
    <row r="79" spans="1:11" ht="15" customHeight="1">
      <c r="A79" s="535"/>
      <c r="B79" s="535"/>
      <c r="C79" s="535"/>
      <c r="D79" s="535"/>
      <c r="E79" s="535"/>
      <c r="F79" s="535"/>
      <c r="G79" s="535"/>
      <c r="H79" s="343"/>
      <c r="I79"/>
      <c r="J79"/>
      <c r="K79"/>
    </row>
    <row r="80" spans="1:11" ht="15" customHeight="1">
      <c r="A80" s="535"/>
      <c r="B80" s="535"/>
      <c r="C80" s="535"/>
      <c r="D80" s="535"/>
      <c r="E80" s="535"/>
      <c r="H80" s="525"/>
      <c r="I80"/>
      <c r="J80"/>
      <c r="K80"/>
    </row>
    <row r="81" spans="1:11" ht="15" customHeight="1">
      <c r="A81" s="535"/>
      <c r="B81" s="535"/>
      <c r="C81" s="535"/>
      <c r="D81" s="535"/>
      <c r="E81" s="535"/>
      <c r="H81" s="525"/>
      <c r="I81"/>
      <c r="J81"/>
      <c r="K81"/>
    </row>
    <row r="82" spans="1:11" ht="15" customHeight="1">
      <c r="A82" s="535"/>
      <c r="B82" s="535"/>
      <c r="C82" s="535"/>
      <c r="D82" s="535"/>
      <c r="E82" s="535"/>
      <c r="H82" s="343"/>
      <c r="I82"/>
      <c r="J82"/>
      <c r="K82"/>
    </row>
    <row r="83" spans="8:11" ht="12.75">
      <c r="H83" s="1"/>
      <c r="I83"/>
      <c r="J83"/>
      <c r="K83"/>
    </row>
    <row r="84" spans="8:9" ht="12.75">
      <c r="H84" s="1"/>
      <c r="I84" s="1"/>
    </row>
    <row r="85" spans="8:9" ht="12.75">
      <c r="H85" s="1"/>
      <c r="I85" s="1"/>
    </row>
    <row r="86" spans="8:9" ht="12.75">
      <c r="H86" s="1"/>
      <c r="I86" s="1"/>
    </row>
    <row r="87" spans="8:9" ht="12.75">
      <c r="H87" s="1"/>
      <c r="I87" s="1"/>
    </row>
    <row r="88" spans="1:9" ht="15">
      <c r="A88" s="141"/>
      <c r="B88" s="141"/>
      <c r="C88" s="1"/>
      <c r="D88" s="1"/>
      <c r="E88" s="1"/>
      <c r="F88" s="1"/>
      <c r="G88" s="1"/>
      <c r="H88" s="1"/>
      <c r="I88" s="1"/>
    </row>
    <row r="94" spans="2:7" ht="15" customHeight="1">
      <c r="B94" s="142"/>
      <c r="E94" s="143"/>
      <c r="F94" s="143"/>
      <c r="G94" s="143"/>
    </row>
  </sheetData>
  <sheetProtection/>
  <mergeCells count="21">
    <mergeCell ref="A33:G33"/>
    <mergeCell ref="A1:D1"/>
    <mergeCell ref="E1:F1"/>
    <mergeCell ref="D6:F6"/>
    <mergeCell ref="A13:G13"/>
    <mergeCell ref="D18:F18"/>
    <mergeCell ref="A73:G73"/>
    <mergeCell ref="A67:G67"/>
    <mergeCell ref="A68:G68"/>
    <mergeCell ref="H68:H72"/>
    <mergeCell ref="A69:E69"/>
    <mergeCell ref="A70:E70"/>
    <mergeCell ref="A71:E71"/>
    <mergeCell ref="A72:E72"/>
    <mergeCell ref="A82:E82"/>
    <mergeCell ref="A74:E74"/>
    <mergeCell ref="A76:E76"/>
    <mergeCell ref="A77:E77"/>
    <mergeCell ref="A79:G79"/>
    <mergeCell ref="A80:E80"/>
    <mergeCell ref="A81:E81"/>
  </mergeCells>
  <printOptions/>
  <pageMargins left="0.75" right="0.75" top="1" bottom="1" header="0.5" footer="0.5"/>
  <pageSetup horizontalDpi="600" verticalDpi="600" orientation="landscape" paperSize="9" scale="76" r:id="rId1"/>
  <rowBreaks count="2" manualBreakCount="2">
    <brk id="33" max="255" man="1"/>
    <brk id="65" max="255"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1">
      <selection activeCell="F69" sqref="F69"/>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53.28125" style="0" customWidth="1"/>
    <col min="9" max="9" width="56.8515625" style="2" customWidth="1"/>
    <col min="10" max="21" width="9.140625" style="2" customWidth="1"/>
  </cols>
  <sheetData>
    <row r="1" spans="1:9" ht="18.75">
      <c r="A1" s="536" t="s">
        <v>99</v>
      </c>
      <c r="B1" s="536"/>
      <c r="C1" s="536"/>
      <c r="D1" s="536"/>
      <c r="E1" s="537" t="s">
        <v>100</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144"/>
      <c r="I6" s="12"/>
    </row>
    <row r="7" spans="1:9" ht="15" customHeight="1" thickBot="1">
      <c r="A7" s="7"/>
      <c r="B7" s="7"/>
      <c r="C7" s="13"/>
      <c r="D7" s="14" t="s">
        <v>6</v>
      </c>
      <c r="E7" s="14" t="s">
        <v>7</v>
      </c>
      <c r="F7" s="15" t="s">
        <v>8</v>
      </c>
      <c r="G7" s="7"/>
      <c r="H7" s="16"/>
      <c r="I7" s="17"/>
    </row>
    <row r="8" spans="1:9" ht="15" customHeight="1">
      <c r="A8" s="18" t="s">
        <v>9</v>
      </c>
      <c r="B8" s="7"/>
      <c r="C8" s="19"/>
      <c r="D8" s="20"/>
      <c r="E8" s="20"/>
      <c r="F8" s="21"/>
      <c r="G8" s="7"/>
      <c r="H8" s="16"/>
      <c r="I8" s="17"/>
    </row>
    <row r="9" spans="1:9" ht="15" customHeight="1">
      <c r="A9" s="7"/>
      <c r="B9" s="7" t="s">
        <v>10</v>
      </c>
      <c r="C9" s="22">
        <f>SUM(D9:F9)</f>
        <v>30</v>
      </c>
      <c r="D9" s="23">
        <v>10</v>
      </c>
      <c r="E9" s="23">
        <v>10</v>
      </c>
      <c r="F9" s="24">
        <v>10</v>
      </c>
      <c r="G9" s="7" t="s">
        <v>11</v>
      </c>
      <c r="H9" s="16"/>
      <c r="I9" s="17"/>
    </row>
    <row r="10" spans="1:9" ht="15" customHeight="1" thickBot="1">
      <c r="A10" s="7"/>
      <c r="B10" s="7" t="s">
        <v>12</v>
      </c>
      <c r="C10" s="22">
        <f>SUM(D10:F10)</f>
        <v>600</v>
      </c>
      <c r="D10" s="25">
        <v>100</v>
      </c>
      <c r="E10" s="25">
        <v>200</v>
      </c>
      <c r="F10" s="26">
        <v>300</v>
      </c>
      <c r="G10" s="7" t="s">
        <v>11</v>
      </c>
      <c r="H10" s="16"/>
      <c r="I10" s="17"/>
    </row>
    <row r="11" spans="1:9" ht="15" customHeight="1" thickBot="1">
      <c r="A11" s="7"/>
      <c r="B11" s="7" t="s">
        <v>13</v>
      </c>
      <c r="C11" s="27">
        <v>3000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3791</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188" t="s">
        <v>101</v>
      </c>
      <c r="I18" s="41"/>
    </row>
    <row r="19" spans="1:9" ht="15" customHeight="1" thickBot="1">
      <c r="A19" s="42"/>
      <c r="B19" s="42"/>
      <c r="C19" s="43" t="s">
        <v>19</v>
      </c>
      <c r="D19" s="44" t="s">
        <v>20</v>
      </c>
      <c r="E19" s="44" t="s">
        <v>21</v>
      </c>
      <c r="F19" s="45" t="s">
        <v>22</v>
      </c>
      <c r="G19" s="34"/>
      <c r="H19" s="46"/>
      <c r="I19" s="47"/>
    </row>
    <row r="20" spans="1:9" ht="15" customHeight="1">
      <c r="A20" s="33" t="s">
        <v>23</v>
      </c>
      <c r="B20" s="33"/>
      <c r="C20" s="48"/>
      <c r="D20" s="31"/>
      <c r="E20" s="31"/>
      <c r="F20" s="49"/>
      <c r="G20" s="34"/>
      <c r="H20" s="561" t="s">
        <v>102</v>
      </c>
      <c r="I20" s="47"/>
    </row>
    <row r="21" spans="1:9" ht="15" customHeight="1">
      <c r="A21" s="33"/>
      <c r="B21" s="33" t="s">
        <v>24</v>
      </c>
      <c r="C21" s="148">
        <f>SUM(D21:F21)</f>
        <v>8</v>
      </c>
      <c r="D21" s="52">
        <v>8</v>
      </c>
      <c r="E21" s="52"/>
      <c r="F21" s="53"/>
      <c r="G21" s="33" t="s">
        <v>11</v>
      </c>
      <c r="H21" s="562"/>
      <c r="I21" s="47"/>
    </row>
    <row r="22" spans="1:9" ht="15" customHeight="1">
      <c r="A22" s="33"/>
      <c r="B22" s="33" t="s">
        <v>25</v>
      </c>
      <c r="C22" s="148">
        <f>SUM(D22:F22)</f>
        <v>609</v>
      </c>
      <c r="D22" s="52">
        <v>599</v>
      </c>
      <c r="E22" s="52">
        <v>10</v>
      </c>
      <c r="F22" s="53"/>
      <c r="G22" s="33" t="s">
        <v>11</v>
      </c>
      <c r="H22" s="562"/>
      <c r="I22" s="47"/>
    </row>
    <row r="23" spans="1:9" ht="15" customHeight="1">
      <c r="A23" s="33"/>
      <c r="B23" s="33" t="s">
        <v>26</v>
      </c>
      <c r="C23" s="148">
        <f>SUM(D23:F23)</f>
        <v>2295</v>
      </c>
      <c r="D23" s="52">
        <v>2295</v>
      </c>
      <c r="E23" s="52"/>
      <c r="F23" s="53"/>
      <c r="G23" s="33" t="s">
        <v>11</v>
      </c>
      <c r="H23" s="46"/>
      <c r="I23" s="47"/>
    </row>
    <row r="24" spans="1:9" ht="15" customHeight="1" thickBot="1">
      <c r="A24" s="33"/>
      <c r="B24" s="33" t="s">
        <v>27</v>
      </c>
      <c r="C24" s="149">
        <f>SUM(D24:F24)</f>
        <v>889</v>
      </c>
      <c r="D24" s="56">
        <v>889</v>
      </c>
      <c r="E24" s="56"/>
      <c r="F24" s="57"/>
      <c r="G24" s="33" t="s">
        <v>11</v>
      </c>
      <c r="H24" s="60"/>
      <c r="I24" s="47"/>
    </row>
    <row r="25" spans="1:9" ht="15" customHeight="1">
      <c r="A25" s="33"/>
      <c r="B25" s="33"/>
      <c r="C25" s="58"/>
      <c r="D25" s="58"/>
      <c r="E25" s="58"/>
      <c r="F25" s="58"/>
      <c r="G25" s="189"/>
      <c r="H25" s="46"/>
      <c r="I25" s="47"/>
    </row>
    <row r="26" spans="1:9" ht="15" customHeight="1" thickBot="1">
      <c r="A26" s="36"/>
      <c r="B26" s="33"/>
      <c r="C26" s="58"/>
      <c r="D26" s="58"/>
      <c r="E26" s="58"/>
      <c r="F26" s="58"/>
      <c r="G26" s="189"/>
      <c r="H26" s="60"/>
      <c r="I26" s="47"/>
    </row>
    <row r="27" spans="1:9" ht="15" customHeight="1">
      <c r="A27" s="33" t="s">
        <v>28</v>
      </c>
      <c r="B27" s="33" t="s">
        <v>10</v>
      </c>
      <c r="C27" s="150">
        <f>SUM(D27:F27)</f>
        <v>33</v>
      </c>
      <c r="D27" s="63">
        <v>13</v>
      </c>
      <c r="E27" s="63"/>
      <c r="F27" s="151">
        <f>18+2</f>
        <v>20</v>
      </c>
      <c r="G27" s="33" t="s">
        <v>11</v>
      </c>
      <c r="H27" s="46"/>
      <c r="I27" s="47"/>
    </row>
    <row r="28" spans="1:9" ht="15" customHeight="1">
      <c r="A28" s="33" t="s">
        <v>29</v>
      </c>
      <c r="B28" s="33" t="s">
        <v>12</v>
      </c>
      <c r="C28" s="148">
        <f>SUM(D28:F28)</f>
        <v>169</v>
      </c>
      <c r="D28" s="52">
        <v>128</v>
      </c>
      <c r="E28" s="52"/>
      <c r="F28" s="152">
        <f>28+4+9</f>
        <v>41</v>
      </c>
      <c r="G28" s="33" t="s">
        <v>11</v>
      </c>
      <c r="H28" s="46"/>
      <c r="I28" s="47"/>
    </row>
    <row r="29" spans="1:9" ht="15" customHeight="1">
      <c r="A29" s="33"/>
      <c r="B29" s="33" t="s">
        <v>13</v>
      </c>
      <c r="C29" s="148">
        <f>SUM(D29:F29)</f>
        <v>375</v>
      </c>
      <c r="D29" s="52">
        <v>272</v>
      </c>
      <c r="E29" s="52"/>
      <c r="F29" s="152">
        <f>44+27+32</f>
        <v>103</v>
      </c>
      <c r="G29" s="33" t="s">
        <v>11</v>
      </c>
      <c r="H29" s="46"/>
      <c r="I29" s="47"/>
    </row>
    <row r="30" spans="1:9" ht="15" customHeight="1" thickBot="1">
      <c r="A30" s="33"/>
      <c r="B30" s="33" t="s">
        <v>30</v>
      </c>
      <c r="C30" s="149">
        <f>SUM(D30:F30)</f>
        <v>211</v>
      </c>
      <c r="D30" s="56">
        <v>156</v>
      </c>
      <c r="E30" s="56"/>
      <c r="F30" s="153">
        <f>49+6</f>
        <v>55</v>
      </c>
      <c r="G30" s="33" t="s">
        <v>11</v>
      </c>
      <c r="H30" s="67"/>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0</v>
      </c>
      <c r="D37" s="85"/>
      <c r="E37" s="86"/>
      <c r="F37" s="74" t="s">
        <v>11</v>
      </c>
      <c r="G37" s="87"/>
      <c r="H37" s="88"/>
      <c r="I37" s="76"/>
    </row>
    <row r="38" spans="1:9" ht="15" customHeight="1">
      <c r="A38" s="89" t="s">
        <v>39</v>
      </c>
      <c r="B38" s="78"/>
      <c r="C38" s="84">
        <f t="shared" si="0"/>
        <v>11</v>
      </c>
      <c r="D38" s="90">
        <v>11</v>
      </c>
      <c r="E38" s="86"/>
      <c r="F38" s="74" t="s">
        <v>11</v>
      </c>
      <c r="G38" s="87"/>
      <c r="H38" s="88"/>
      <c r="I38" s="76"/>
    </row>
    <row r="39" spans="1:9" ht="15" customHeight="1">
      <c r="A39" s="83" t="s">
        <v>41</v>
      </c>
      <c r="B39" s="78"/>
      <c r="C39" s="84">
        <f t="shared" si="0"/>
        <v>5</v>
      </c>
      <c r="D39" s="190">
        <v>2</v>
      </c>
      <c r="E39" s="191">
        <v>3</v>
      </c>
      <c r="F39" s="74" t="s">
        <v>11</v>
      </c>
      <c r="G39" s="87"/>
      <c r="H39" s="88"/>
      <c r="I39" s="76"/>
    </row>
    <row r="40" spans="1:9" ht="15" customHeight="1">
      <c r="A40" s="89" t="s">
        <v>43</v>
      </c>
      <c r="B40" s="78"/>
      <c r="C40" s="84">
        <f t="shared" si="0"/>
        <v>2</v>
      </c>
      <c r="D40" s="190">
        <v>1</v>
      </c>
      <c r="E40" s="192">
        <v>1</v>
      </c>
      <c r="F40" s="74" t="s">
        <v>11</v>
      </c>
      <c r="G40" s="87"/>
      <c r="H40" s="88"/>
      <c r="I40" s="76"/>
    </row>
    <row r="41" spans="1:9" ht="15" customHeight="1">
      <c r="A41" s="89" t="s">
        <v>45</v>
      </c>
      <c r="B41" s="78"/>
      <c r="C41" s="84">
        <f t="shared" si="0"/>
        <v>0</v>
      </c>
      <c r="D41" s="85"/>
      <c r="E41" s="86"/>
      <c r="F41" s="74" t="s">
        <v>11</v>
      </c>
      <c r="G41" s="91"/>
      <c r="H41" s="85"/>
      <c r="I41" s="76"/>
    </row>
    <row r="42" spans="1:9" ht="15" customHeight="1">
      <c r="A42" s="89" t="s">
        <v>46</v>
      </c>
      <c r="B42" s="78"/>
      <c r="C42" s="84">
        <f t="shared" si="0"/>
        <v>2</v>
      </c>
      <c r="D42" s="190">
        <v>2</v>
      </c>
      <c r="E42" s="86"/>
      <c r="F42" s="74" t="s">
        <v>11</v>
      </c>
      <c r="G42" s="91"/>
      <c r="H42" s="85"/>
      <c r="I42" s="76"/>
    </row>
    <row r="43" spans="1:9" ht="15" customHeight="1">
      <c r="A43" s="89" t="s">
        <v>48</v>
      </c>
      <c r="B43" s="78"/>
      <c r="C43" s="84">
        <f t="shared" si="0"/>
        <v>3</v>
      </c>
      <c r="D43" s="190">
        <v>3</v>
      </c>
      <c r="E43" s="86"/>
      <c r="F43" s="74" t="s">
        <v>11</v>
      </c>
      <c r="G43" s="87"/>
      <c r="H43" s="88"/>
      <c r="I43" s="76"/>
    </row>
    <row r="44" spans="1:9" ht="15" customHeight="1">
      <c r="A44" s="89" t="s">
        <v>50</v>
      </c>
      <c r="B44" s="78"/>
      <c r="C44" s="84">
        <f t="shared" si="0"/>
        <v>1</v>
      </c>
      <c r="D44" s="190">
        <v>1</v>
      </c>
      <c r="E44" s="86"/>
      <c r="F44" s="74" t="s">
        <v>11</v>
      </c>
      <c r="G44" s="87"/>
      <c r="H44" s="88"/>
      <c r="I44" s="76"/>
    </row>
    <row r="45" spans="1:9" ht="15" customHeight="1" thickBot="1">
      <c r="A45" s="89" t="s">
        <v>51</v>
      </c>
      <c r="B45" s="78"/>
      <c r="C45" s="93">
        <f t="shared" si="0"/>
        <v>3</v>
      </c>
      <c r="D45" s="193">
        <v>3</v>
      </c>
      <c r="E45" s="95"/>
      <c r="F45" s="74" t="s">
        <v>11</v>
      </c>
      <c r="G45" s="91"/>
      <c r="H45" s="85"/>
      <c r="I45" s="76"/>
    </row>
    <row r="46" spans="1:9" ht="15" customHeight="1" thickBot="1">
      <c r="A46" s="89" t="s">
        <v>53</v>
      </c>
      <c r="B46" s="98"/>
      <c r="C46" s="93">
        <f t="shared" si="0"/>
        <v>0</v>
      </c>
      <c r="D46" s="194"/>
      <c r="E46" s="100"/>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54.75" thickBot="1">
      <c r="A51" s="552"/>
      <c r="B51" s="102"/>
      <c r="C51" s="554"/>
      <c r="D51" s="103" t="s">
        <v>62</v>
      </c>
      <c r="E51" s="104" t="s">
        <v>63</v>
      </c>
      <c r="F51" s="103" t="s">
        <v>62</v>
      </c>
      <c r="G51" s="105" t="s">
        <v>63</v>
      </c>
      <c r="H51" s="106"/>
      <c r="I51" s="107" t="s">
        <v>103</v>
      </c>
    </row>
    <row r="52" spans="1:9" ht="15" customHeight="1">
      <c r="A52" s="83" t="s">
        <v>64</v>
      </c>
      <c r="B52" s="102"/>
      <c r="C52" s="165">
        <f>SUM(D52:G52)</f>
        <v>42</v>
      </c>
      <c r="D52" s="195">
        <v>6</v>
      </c>
      <c r="E52" s="196">
        <v>29</v>
      </c>
      <c r="F52" s="195">
        <v>1</v>
      </c>
      <c r="G52" s="197">
        <v>6</v>
      </c>
      <c r="H52" s="74" t="s">
        <v>11</v>
      </c>
      <c r="I52" s="112"/>
    </row>
    <row r="53" spans="1:9" ht="15" customHeight="1">
      <c r="A53" s="89" t="s">
        <v>65</v>
      </c>
      <c r="B53" s="102"/>
      <c r="C53" s="169">
        <f>SUM(D53:G53)</f>
        <v>49</v>
      </c>
      <c r="D53" s="198"/>
      <c r="E53" s="199"/>
      <c r="F53" s="198"/>
      <c r="G53" s="200">
        <v>49</v>
      </c>
      <c r="H53" s="74" t="s">
        <v>11</v>
      </c>
      <c r="I53" s="112"/>
    </row>
    <row r="54" spans="1:9" ht="15" customHeight="1">
      <c r="A54" s="83" t="s">
        <v>66</v>
      </c>
      <c r="B54" s="102"/>
      <c r="C54" s="169">
        <f>SUM(D54:G54)</f>
        <v>8</v>
      </c>
      <c r="D54" s="198"/>
      <c r="E54" s="199">
        <v>3</v>
      </c>
      <c r="F54" s="198"/>
      <c r="G54" s="200">
        <v>5</v>
      </c>
      <c r="H54" s="74" t="s">
        <v>11</v>
      </c>
      <c r="I54" s="112"/>
    </row>
    <row r="55" spans="1:9" ht="15" customHeight="1" thickBot="1">
      <c r="A55" s="89"/>
      <c r="B55" s="102"/>
      <c r="C55" s="130"/>
      <c r="D55" s="201"/>
      <c r="E55" s="201"/>
      <c r="F55" s="201"/>
      <c r="G55" s="201"/>
      <c r="H55" s="106"/>
      <c r="I55" s="112"/>
    </row>
    <row r="56" spans="1:9" ht="15" customHeight="1" thickBot="1">
      <c r="A56" s="89" t="s">
        <v>67</v>
      </c>
      <c r="B56" s="102"/>
      <c r="C56" s="174">
        <f>SUM(D56:G56)</f>
        <v>8</v>
      </c>
      <c r="D56" s="202">
        <v>1</v>
      </c>
      <c r="E56" s="203"/>
      <c r="F56" s="202"/>
      <c r="G56" s="204">
        <v>7</v>
      </c>
      <c r="H56" s="74" t="s">
        <v>11</v>
      </c>
      <c r="I56" s="112"/>
    </row>
    <row r="57" spans="1:9" ht="15" customHeight="1" thickBot="1">
      <c r="A57" s="89"/>
      <c r="B57" s="102"/>
      <c r="C57" s="130"/>
      <c r="D57" s="201"/>
      <c r="E57" s="201"/>
      <c r="F57" s="201"/>
      <c r="G57" s="201"/>
      <c r="H57" s="106"/>
      <c r="I57" s="112"/>
    </row>
    <row r="58" spans="1:9" ht="15" customHeight="1">
      <c r="A58" s="89" t="s">
        <v>68</v>
      </c>
      <c r="B58" s="102"/>
      <c r="C58" s="165">
        <f>SUM(D58:G58)</f>
        <v>8</v>
      </c>
      <c r="D58" s="195">
        <v>1</v>
      </c>
      <c r="E58" s="196">
        <v>6</v>
      </c>
      <c r="F58" s="195"/>
      <c r="G58" s="197">
        <v>1</v>
      </c>
      <c r="H58" s="74" t="s">
        <v>11</v>
      </c>
      <c r="I58" s="125"/>
    </row>
    <row r="59" spans="1:9" ht="15" customHeight="1">
      <c r="A59" s="89" t="s">
        <v>69</v>
      </c>
      <c r="B59" s="102"/>
      <c r="C59" s="169">
        <f>SUM(D59:G59)</f>
        <v>4</v>
      </c>
      <c r="D59" s="198"/>
      <c r="E59" s="199">
        <v>2</v>
      </c>
      <c r="F59" s="198"/>
      <c r="G59" s="200">
        <v>2</v>
      </c>
      <c r="H59" s="74" t="s">
        <v>11</v>
      </c>
      <c r="I59" s="112"/>
    </row>
    <row r="60" spans="1:9" ht="15" customHeight="1" thickBot="1">
      <c r="A60" s="89" t="s">
        <v>70</v>
      </c>
      <c r="B60" s="102"/>
      <c r="C60" s="178">
        <f>SUM(D60:G60)</f>
        <v>33</v>
      </c>
      <c r="D60" s="205"/>
      <c r="E60" s="206">
        <v>3</v>
      </c>
      <c r="F60" s="205"/>
      <c r="G60" s="207">
        <v>30</v>
      </c>
      <c r="H60" s="74" t="s">
        <v>11</v>
      </c>
      <c r="I60" s="125"/>
    </row>
    <row r="61" spans="1:9" ht="15" customHeight="1">
      <c r="A61" s="89"/>
      <c r="B61" s="130"/>
      <c r="C61" s="201"/>
      <c r="D61" s="201"/>
      <c r="E61" s="102"/>
      <c r="F61" s="76"/>
      <c r="G61" s="76"/>
      <c r="H61" s="76"/>
      <c r="I61" s="76"/>
    </row>
    <row r="62" spans="1:9" ht="15" customHeight="1">
      <c r="A62" s="89" t="s">
        <v>71</v>
      </c>
      <c r="B62" s="130"/>
      <c r="C62" s="183">
        <v>9</v>
      </c>
      <c r="D62" s="74" t="s">
        <v>11</v>
      </c>
      <c r="E62" s="133"/>
      <c r="F62" s="76"/>
      <c r="G62" s="76"/>
      <c r="H62" s="76"/>
      <c r="I62" s="76"/>
    </row>
    <row r="63" spans="1:9" ht="15" customHeight="1">
      <c r="A63" s="89" t="s">
        <v>72</v>
      </c>
      <c r="B63" s="130"/>
      <c r="C63" s="183">
        <v>14</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84">
        <v>1</v>
      </c>
      <c r="G69" s="137" t="s">
        <v>11</v>
      </c>
      <c r="H69" s="546"/>
      <c r="I69" s="138"/>
    </row>
    <row r="70" spans="1:9" s="2" customFormat="1" ht="14.25" customHeight="1">
      <c r="A70" s="547" t="s">
        <v>77</v>
      </c>
      <c r="B70" s="547"/>
      <c r="C70" s="547"/>
      <c r="D70" s="547"/>
      <c r="E70" s="548"/>
      <c r="F70" s="208"/>
      <c r="G70" s="137" t="s">
        <v>11</v>
      </c>
      <c r="H70" s="546"/>
      <c r="I70" s="138"/>
    </row>
    <row r="71" spans="1:9" s="2" customFormat="1" ht="30.75" customHeight="1">
      <c r="A71" s="549"/>
      <c r="B71" s="563"/>
      <c r="C71" s="563"/>
      <c r="D71" s="563"/>
      <c r="E71" s="564"/>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7">
    <mergeCell ref="D50:E50"/>
    <mergeCell ref="F50:G50"/>
    <mergeCell ref="A68:G68"/>
    <mergeCell ref="H68:H71"/>
    <mergeCell ref="A69:E69"/>
    <mergeCell ref="A70:E70"/>
    <mergeCell ref="A71:E71"/>
    <mergeCell ref="H20:H22"/>
    <mergeCell ref="A67:G67"/>
    <mergeCell ref="A1:D1"/>
    <mergeCell ref="E1:F1"/>
    <mergeCell ref="D6:F6"/>
    <mergeCell ref="A13:G13"/>
    <mergeCell ref="D18:F18"/>
    <mergeCell ref="A33:G33"/>
    <mergeCell ref="A50:A51"/>
    <mergeCell ref="C50:C51"/>
  </mergeCells>
  <printOptions/>
  <pageMargins left="0.7874015748031497" right="0.7874015748031497" top="0.984251968503937" bottom="0.984251968503937" header="0.5118110236220472" footer="0.5118110236220472"/>
  <pageSetup fitToHeight="2" horizontalDpi="600" verticalDpi="600" orientation="landscape" paperSize="9" scale="53" r:id="rId3"/>
  <headerFooter alignWithMargins="0">
    <oddHeader>&amp;L&amp;F&amp;R&amp;D</oddHeader>
    <oddFooter>&amp;R&amp;P(&amp;N)</oddFooter>
  </headerFooter>
  <rowBreaks count="1" manualBreakCount="1">
    <brk id="33" max="8"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78"/>
  <sheetViews>
    <sheetView zoomScaleSheetLayoutView="100" zoomScalePageLayoutView="0" workbookViewId="0" topLeftCell="A1">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57.28125" style="2" customWidth="1"/>
    <col min="10" max="21" width="9.140625" style="2" customWidth="1"/>
  </cols>
  <sheetData>
    <row r="1" spans="1:9" ht="18.75">
      <c r="A1" s="536" t="s">
        <v>104</v>
      </c>
      <c r="B1" s="536"/>
      <c r="C1" s="536"/>
      <c r="D1" s="536"/>
      <c r="E1" s="537" t="s">
        <v>105</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567" t="s">
        <v>106</v>
      </c>
      <c r="I6" s="568"/>
    </row>
    <row r="7" spans="1:9" ht="15" customHeight="1" thickBot="1">
      <c r="A7" s="7"/>
      <c r="B7" s="7"/>
      <c r="C7" s="13"/>
      <c r="D7" s="14" t="s">
        <v>6</v>
      </c>
      <c r="E7" s="14" t="s">
        <v>7</v>
      </c>
      <c r="F7" s="15" t="s">
        <v>8</v>
      </c>
      <c r="G7" s="7"/>
      <c r="H7" s="569"/>
      <c r="I7" s="570"/>
    </row>
    <row r="8" spans="1:9" ht="15" customHeight="1">
      <c r="A8" s="18" t="s">
        <v>9</v>
      </c>
      <c r="B8" s="7"/>
      <c r="C8" s="19"/>
      <c r="D8" s="20"/>
      <c r="E8" s="20"/>
      <c r="F8" s="21"/>
      <c r="G8" s="7"/>
      <c r="H8" s="569"/>
      <c r="I8" s="570"/>
    </row>
    <row r="9" spans="1:9" ht="15" customHeight="1">
      <c r="A9" s="7"/>
      <c r="B9" s="7" t="s">
        <v>10</v>
      </c>
      <c r="C9" s="22">
        <f>SUM(D9:F9)</f>
        <v>90</v>
      </c>
      <c r="D9" s="23">
        <v>20</v>
      </c>
      <c r="E9" s="23">
        <v>30</v>
      </c>
      <c r="F9" s="24">
        <v>40</v>
      </c>
      <c r="G9" s="7" t="s">
        <v>11</v>
      </c>
      <c r="H9" s="569"/>
      <c r="I9" s="570"/>
    </row>
    <row r="10" spans="1:9" ht="15" customHeight="1" thickBot="1">
      <c r="A10" s="7"/>
      <c r="B10" s="7" t="s">
        <v>12</v>
      </c>
      <c r="C10" s="22">
        <f>SUM(D10:F10)</f>
        <v>320</v>
      </c>
      <c r="D10" s="25">
        <v>70</v>
      </c>
      <c r="E10" s="25">
        <v>110</v>
      </c>
      <c r="F10" s="26">
        <v>140</v>
      </c>
      <c r="G10" s="7" t="s">
        <v>11</v>
      </c>
      <c r="H10" s="569"/>
      <c r="I10" s="570"/>
    </row>
    <row r="11" spans="1:9" ht="15" customHeight="1" thickBot="1">
      <c r="A11" s="7"/>
      <c r="B11" s="7" t="s">
        <v>13</v>
      </c>
      <c r="C11" s="27">
        <v>410</v>
      </c>
      <c r="D11" s="7" t="s">
        <v>11</v>
      </c>
      <c r="E11" s="7"/>
      <c r="F11" s="7"/>
      <c r="G11" s="7"/>
      <c r="H11" s="571"/>
      <c r="I11" s="572"/>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3616</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573" t="s">
        <v>107</v>
      </c>
      <c r="I18" s="574"/>
    </row>
    <row r="19" spans="1:9" ht="15" customHeight="1" thickBot="1">
      <c r="A19" s="42"/>
      <c r="B19" s="42"/>
      <c r="C19" s="43" t="s">
        <v>19</v>
      </c>
      <c r="D19" s="44" t="s">
        <v>20</v>
      </c>
      <c r="E19" s="44" t="s">
        <v>21</v>
      </c>
      <c r="F19" s="45" t="s">
        <v>22</v>
      </c>
      <c r="G19" s="34"/>
      <c r="H19" s="575"/>
      <c r="I19" s="576"/>
    </row>
    <row r="20" spans="1:9" ht="15" customHeight="1">
      <c r="A20" s="33" t="s">
        <v>23</v>
      </c>
      <c r="B20" s="33"/>
      <c r="C20" s="48"/>
      <c r="D20" s="31"/>
      <c r="E20" s="31"/>
      <c r="F20" s="49"/>
      <c r="G20" s="34"/>
      <c r="H20" s="575"/>
      <c r="I20" s="576"/>
    </row>
    <row r="21" spans="1:9" ht="15" customHeight="1">
      <c r="A21" s="33"/>
      <c r="B21" s="33" t="s">
        <v>24</v>
      </c>
      <c r="C21" s="148">
        <f>SUM(D21:F21)</f>
        <v>80</v>
      </c>
      <c r="D21" s="52">
        <v>80</v>
      </c>
      <c r="E21" s="52"/>
      <c r="F21" s="53"/>
      <c r="G21" s="33" t="s">
        <v>11</v>
      </c>
      <c r="H21" s="575"/>
      <c r="I21" s="576"/>
    </row>
    <row r="22" spans="1:9" ht="15" customHeight="1">
      <c r="A22" s="33"/>
      <c r="B22" s="33" t="s">
        <v>25</v>
      </c>
      <c r="C22" s="148">
        <f>SUM(D22:F22)</f>
        <v>875</v>
      </c>
      <c r="D22" s="52">
        <v>696</v>
      </c>
      <c r="E22" s="52">
        <v>147</v>
      </c>
      <c r="F22" s="53">
        <v>32</v>
      </c>
      <c r="G22" s="33" t="s">
        <v>11</v>
      </c>
      <c r="H22" s="575"/>
      <c r="I22" s="576"/>
    </row>
    <row r="23" spans="1:9" ht="15" customHeight="1">
      <c r="A23" s="33"/>
      <c r="B23" s="33" t="s">
        <v>26</v>
      </c>
      <c r="C23" s="148">
        <f>SUM(D23:F23)</f>
        <v>1315</v>
      </c>
      <c r="D23" s="52">
        <v>1315</v>
      </c>
      <c r="E23" s="52"/>
      <c r="F23" s="53"/>
      <c r="G23" s="33" t="s">
        <v>11</v>
      </c>
      <c r="H23" s="575"/>
      <c r="I23" s="576"/>
    </row>
    <row r="24" spans="1:9" ht="15" customHeight="1" thickBot="1">
      <c r="A24" s="33"/>
      <c r="B24" s="33" t="s">
        <v>27</v>
      </c>
      <c r="C24" s="149">
        <f>SUM(D24:F24)</f>
        <v>375</v>
      </c>
      <c r="D24" s="56">
        <v>375</v>
      </c>
      <c r="E24" s="56"/>
      <c r="F24" s="57"/>
      <c r="G24" s="33" t="s">
        <v>11</v>
      </c>
      <c r="H24" s="575"/>
      <c r="I24" s="576"/>
    </row>
    <row r="25" spans="1:9" ht="15" customHeight="1">
      <c r="A25" s="33"/>
      <c r="B25" s="33"/>
      <c r="C25" s="58"/>
      <c r="D25" s="58"/>
      <c r="E25" s="58"/>
      <c r="F25" s="58"/>
      <c r="G25" s="59"/>
      <c r="H25" s="575"/>
      <c r="I25" s="576"/>
    </row>
    <row r="26" spans="1:9" ht="15" customHeight="1" thickBot="1">
      <c r="A26" s="36"/>
      <c r="B26" s="33"/>
      <c r="C26" s="58"/>
      <c r="D26" s="58"/>
      <c r="E26" s="58"/>
      <c r="F26" s="58"/>
      <c r="G26" s="59"/>
      <c r="H26" s="575"/>
      <c r="I26" s="576"/>
    </row>
    <row r="27" spans="1:9" ht="15" customHeight="1">
      <c r="A27" s="33" t="s">
        <v>28</v>
      </c>
      <c r="B27" s="33" t="s">
        <v>10</v>
      </c>
      <c r="C27" s="150">
        <f>SUM(D27:F27)</f>
        <v>86</v>
      </c>
      <c r="D27" s="63">
        <v>85</v>
      </c>
      <c r="E27" s="63"/>
      <c r="F27" s="151">
        <v>1</v>
      </c>
      <c r="G27" s="33" t="s">
        <v>11</v>
      </c>
      <c r="H27" s="575"/>
      <c r="I27" s="576"/>
    </row>
    <row r="28" spans="1:9" ht="15" customHeight="1">
      <c r="A28" s="33" t="s">
        <v>29</v>
      </c>
      <c r="B28" s="33" t="s">
        <v>12</v>
      </c>
      <c r="C28" s="148">
        <f>SUM(D28:F28)</f>
        <v>319</v>
      </c>
      <c r="D28" s="52">
        <v>317</v>
      </c>
      <c r="E28" s="52"/>
      <c r="F28" s="152">
        <v>2</v>
      </c>
      <c r="G28" s="33" t="s">
        <v>11</v>
      </c>
      <c r="H28" s="575"/>
      <c r="I28" s="576"/>
    </row>
    <row r="29" spans="1:9" ht="15" customHeight="1">
      <c r="A29" s="33"/>
      <c r="B29" s="33" t="s">
        <v>13</v>
      </c>
      <c r="C29" s="148">
        <f>SUM(D29:F29)</f>
        <v>409</v>
      </c>
      <c r="D29" s="52">
        <v>407</v>
      </c>
      <c r="E29" s="52"/>
      <c r="F29" s="152">
        <v>2</v>
      </c>
      <c r="G29" s="33" t="s">
        <v>11</v>
      </c>
      <c r="H29" s="575"/>
      <c r="I29" s="576"/>
    </row>
    <row r="30" spans="1:9" ht="15" customHeight="1" thickBot="1">
      <c r="A30" s="33"/>
      <c r="B30" s="33" t="s">
        <v>30</v>
      </c>
      <c r="C30" s="149">
        <f>SUM(D30:F30)</f>
        <v>102</v>
      </c>
      <c r="D30" s="56">
        <v>101</v>
      </c>
      <c r="E30" s="56"/>
      <c r="F30" s="153">
        <v>1</v>
      </c>
      <c r="G30" s="33" t="s">
        <v>11</v>
      </c>
      <c r="H30" s="577"/>
      <c r="I30" s="57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24</v>
      </c>
      <c r="D37" s="85">
        <v>24</v>
      </c>
      <c r="E37" s="86"/>
      <c r="F37" s="74" t="s">
        <v>11</v>
      </c>
      <c r="G37" s="211" t="s">
        <v>108</v>
      </c>
      <c r="H37" s="88"/>
      <c r="I37" s="76"/>
    </row>
    <row r="38" spans="1:9" ht="15" customHeight="1">
      <c r="A38" s="89" t="s">
        <v>39</v>
      </c>
      <c r="B38" s="78"/>
      <c r="C38" s="84">
        <f t="shared" si="0"/>
        <v>30</v>
      </c>
      <c r="D38" s="85">
        <v>30</v>
      </c>
      <c r="E38" s="86"/>
      <c r="F38" s="74" t="s">
        <v>11</v>
      </c>
      <c r="G38" s="211" t="s">
        <v>109</v>
      </c>
      <c r="H38" s="88"/>
      <c r="I38" s="76"/>
    </row>
    <row r="39" spans="1:9" ht="15" customHeight="1">
      <c r="A39" s="83" t="s">
        <v>41</v>
      </c>
      <c r="B39" s="78"/>
      <c r="C39" s="84">
        <f t="shared" si="0"/>
        <v>3</v>
      </c>
      <c r="D39" s="85">
        <v>3</v>
      </c>
      <c r="E39" s="86"/>
      <c r="F39" s="74" t="s">
        <v>11</v>
      </c>
      <c r="G39" s="211" t="s">
        <v>110</v>
      </c>
      <c r="H39" s="88"/>
      <c r="I39" s="76"/>
    </row>
    <row r="40" spans="1:9" ht="15" customHeight="1">
      <c r="A40" s="89" t="s">
        <v>43</v>
      </c>
      <c r="B40" s="78"/>
      <c r="C40" s="84">
        <f t="shared" si="0"/>
        <v>4</v>
      </c>
      <c r="D40" s="85">
        <v>4</v>
      </c>
      <c r="E40" s="86"/>
      <c r="F40" s="74" t="s">
        <v>11</v>
      </c>
      <c r="G40" s="211" t="s">
        <v>111</v>
      </c>
      <c r="H40" s="88"/>
      <c r="I40" s="76"/>
    </row>
    <row r="41" spans="1:9" ht="15" customHeight="1">
      <c r="A41" s="89" t="s">
        <v>45</v>
      </c>
      <c r="B41" s="78"/>
      <c r="C41" s="84">
        <f t="shared" si="0"/>
        <v>0</v>
      </c>
      <c r="D41" s="85"/>
      <c r="E41" s="86"/>
      <c r="F41" s="74" t="s">
        <v>11</v>
      </c>
      <c r="G41" s="212" t="s">
        <v>112</v>
      </c>
      <c r="H41" s="85"/>
      <c r="I41" s="76"/>
    </row>
    <row r="42" spans="1:9" ht="15" customHeight="1">
      <c r="A42" s="89" t="s">
        <v>46</v>
      </c>
      <c r="B42" s="78"/>
      <c r="C42" s="84">
        <f t="shared" si="0"/>
        <v>0</v>
      </c>
      <c r="D42" s="85"/>
      <c r="E42" s="86"/>
      <c r="F42" s="74" t="s">
        <v>11</v>
      </c>
      <c r="G42" s="212" t="s">
        <v>113</v>
      </c>
      <c r="H42" s="85"/>
      <c r="I42" s="76"/>
    </row>
    <row r="43" spans="1:9" ht="15" customHeight="1">
      <c r="A43" s="89" t="s">
        <v>48</v>
      </c>
      <c r="B43" s="78"/>
      <c r="C43" s="84">
        <f t="shared" si="0"/>
        <v>2</v>
      </c>
      <c r="D43" s="85">
        <v>2</v>
      </c>
      <c r="E43" s="86"/>
      <c r="F43" s="74" t="s">
        <v>11</v>
      </c>
      <c r="G43" s="87"/>
      <c r="H43" s="88"/>
      <c r="I43" s="76"/>
    </row>
    <row r="44" spans="1:9" ht="15" customHeight="1">
      <c r="A44" s="89" t="s">
        <v>50</v>
      </c>
      <c r="B44" s="78"/>
      <c r="C44" s="84">
        <f t="shared" si="0"/>
        <v>5</v>
      </c>
      <c r="D44" s="85">
        <v>5</v>
      </c>
      <c r="E44" s="86"/>
      <c r="F44" s="74" t="s">
        <v>11</v>
      </c>
      <c r="G44" s="87"/>
      <c r="H44" s="88"/>
      <c r="I44" s="76"/>
    </row>
    <row r="45" spans="1:9" ht="15" customHeight="1" thickBot="1">
      <c r="A45" s="89" t="s">
        <v>51</v>
      </c>
      <c r="B45" s="78"/>
      <c r="C45" s="93">
        <f t="shared" si="0"/>
        <v>0</v>
      </c>
      <c r="D45" s="213"/>
      <c r="E45" s="95"/>
      <c r="F45" s="74" t="s">
        <v>11</v>
      </c>
      <c r="G45" s="91"/>
      <c r="H45" s="85"/>
      <c r="I45" s="76"/>
    </row>
    <row r="46" spans="1:9" ht="15" customHeight="1" thickBot="1">
      <c r="A46" s="89" t="s">
        <v>53</v>
      </c>
      <c r="B46" s="98"/>
      <c r="C46" s="93">
        <f t="shared" si="0"/>
        <v>0</v>
      </c>
      <c r="D46" s="194"/>
      <c r="E46" s="100"/>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107"/>
    </row>
    <row r="52" spans="1:9" ht="15" customHeight="1">
      <c r="A52" s="83" t="s">
        <v>64</v>
      </c>
      <c r="B52" s="102"/>
      <c r="C52" s="165">
        <f>SUM(D52:G52)</f>
        <v>65</v>
      </c>
      <c r="D52" s="214">
        <v>12</v>
      </c>
      <c r="E52" s="215">
        <v>1</v>
      </c>
      <c r="F52" s="214">
        <v>27</v>
      </c>
      <c r="G52" s="216">
        <v>25</v>
      </c>
      <c r="H52" s="74" t="s">
        <v>11</v>
      </c>
      <c r="I52" s="565" t="s">
        <v>114</v>
      </c>
    </row>
    <row r="53" spans="1:9" ht="15" customHeight="1">
      <c r="A53" s="89" t="s">
        <v>65</v>
      </c>
      <c r="B53" s="102"/>
      <c r="C53" s="169">
        <f>SUM(D53:G53)</f>
        <v>82</v>
      </c>
      <c r="D53" s="217">
        <v>1</v>
      </c>
      <c r="E53" s="218"/>
      <c r="F53" s="217"/>
      <c r="G53" s="219">
        <v>81</v>
      </c>
      <c r="H53" s="74" t="s">
        <v>11</v>
      </c>
      <c r="I53" s="566"/>
    </row>
    <row r="54" spans="1:9" ht="15" customHeight="1">
      <c r="A54" s="83" t="s">
        <v>66</v>
      </c>
      <c r="B54" s="102"/>
      <c r="C54" s="169">
        <f>SUM(D54:G54)</f>
        <v>13</v>
      </c>
      <c r="D54" s="217">
        <v>1</v>
      </c>
      <c r="E54" s="218"/>
      <c r="F54" s="217">
        <v>4</v>
      </c>
      <c r="G54" s="219">
        <v>8</v>
      </c>
      <c r="H54" s="74" t="s">
        <v>11</v>
      </c>
      <c r="I54" s="566"/>
    </row>
    <row r="55" spans="1:9" ht="15" customHeight="1" thickBot="1">
      <c r="A55" s="89"/>
      <c r="B55" s="102"/>
      <c r="C55" s="130"/>
      <c r="D55" s="131"/>
      <c r="E55" s="131"/>
      <c r="F55" s="131"/>
      <c r="G55" s="131"/>
      <c r="H55" s="120"/>
      <c r="I55" s="566"/>
    </row>
    <row r="56" spans="1:9" ht="15" customHeight="1" thickBot="1">
      <c r="A56" s="89" t="s">
        <v>67</v>
      </c>
      <c r="B56" s="102"/>
      <c r="C56" s="174">
        <f>SUM(D56:G56)</f>
        <v>19</v>
      </c>
      <c r="D56" s="220">
        <v>7</v>
      </c>
      <c r="E56" s="221"/>
      <c r="F56" s="220">
        <v>1</v>
      </c>
      <c r="G56" s="222">
        <v>11</v>
      </c>
      <c r="H56" s="74" t="s">
        <v>11</v>
      </c>
      <c r="I56" s="566"/>
    </row>
    <row r="57" spans="1:9" ht="15" customHeight="1" thickBot="1">
      <c r="A57" s="89"/>
      <c r="B57" s="102"/>
      <c r="C57" s="130"/>
      <c r="D57" s="131"/>
      <c r="E57" s="131"/>
      <c r="F57" s="131"/>
      <c r="G57" s="131"/>
      <c r="H57" s="120"/>
      <c r="I57" s="112"/>
    </row>
    <row r="58" spans="1:9" ht="15" customHeight="1">
      <c r="A58" s="89" t="s">
        <v>68</v>
      </c>
      <c r="B58" s="102"/>
      <c r="C58" s="165">
        <f>SUM(D58:G58)</f>
        <v>10</v>
      </c>
      <c r="D58" s="214">
        <v>1</v>
      </c>
      <c r="E58" s="215"/>
      <c r="F58" s="214">
        <v>4</v>
      </c>
      <c r="G58" s="216">
        <v>5</v>
      </c>
      <c r="H58" s="74" t="s">
        <v>11</v>
      </c>
      <c r="I58" s="125"/>
    </row>
    <row r="59" spans="1:9" ht="15" customHeight="1">
      <c r="A59" s="89" t="s">
        <v>69</v>
      </c>
      <c r="B59" s="102"/>
      <c r="C59" s="169">
        <f>SUM(D59:G59)</f>
        <v>17</v>
      </c>
      <c r="D59" s="217"/>
      <c r="E59" s="218"/>
      <c r="F59" s="217">
        <v>4</v>
      </c>
      <c r="G59" s="219">
        <v>13</v>
      </c>
      <c r="H59" s="74" t="s">
        <v>11</v>
      </c>
      <c r="I59" s="112"/>
    </row>
    <row r="60" spans="1:9" ht="15" customHeight="1" thickBot="1">
      <c r="A60" s="89" t="s">
        <v>70</v>
      </c>
      <c r="B60" s="102"/>
      <c r="C60" s="178">
        <f>SUM(D60:G60)</f>
        <v>45</v>
      </c>
      <c r="D60" s="223">
        <v>3</v>
      </c>
      <c r="E60" s="224"/>
      <c r="F60" s="223">
        <v>4</v>
      </c>
      <c r="G60" s="225">
        <v>38</v>
      </c>
      <c r="H60" s="74" t="s">
        <v>11</v>
      </c>
      <c r="I60" s="125" t="s">
        <v>115</v>
      </c>
    </row>
    <row r="61" spans="1:9" ht="15" customHeight="1">
      <c r="A61" s="89"/>
      <c r="B61" s="130"/>
      <c r="C61" s="131"/>
      <c r="D61" s="131"/>
      <c r="E61" s="102"/>
      <c r="F61" s="76"/>
      <c r="G61" s="76"/>
      <c r="H61" s="76"/>
      <c r="I61" s="76"/>
    </row>
    <row r="62" spans="1:9" ht="15" customHeight="1">
      <c r="A62" s="89" t="s">
        <v>71</v>
      </c>
      <c r="B62" s="130"/>
      <c r="C62" s="183">
        <v>8</v>
      </c>
      <c r="D62" s="74" t="s">
        <v>11</v>
      </c>
      <c r="E62" s="133"/>
      <c r="F62" s="76"/>
      <c r="G62" s="76"/>
      <c r="H62" s="76"/>
      <c r="I62" s="76"/>
    </row>
    <row r="63" spans="1:9" ht="15" customHeight="1">
      <c r="A63" s="89" t="s">
        <v>72</v>
      </c>
      <c r="B63" s="130"/>
      <c r="C63" s="183">
        <v>8</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45"/>
      <c r="I68" s="135"/>
    </row>
    <row r="69" spans="1:9" s="2" customFormat="1" ht="15" customHeight="1">
      <c r="A69" s="547" t="s">
        <v>76</v>
      </c>
      <c r="B69" s="547"/>
      <c r="C69" s="547"/>
      <c r="D69" s="547"/>
      <c r="E69" s="548"/>
      <c r="F69" s="184">
        <v>95</v>
      </c>
      <c r="G69" s="137" t="s">
        <v>11</v>
      </c>
      <c r="H69" s="546"/>
      <c r="I69" s="138"/>
    </row>
    <row r="70" spans="1:9" s="2" customFormat="1" ht="14.25" customHeight="1">
      <c r="A70" s="547" t="s">
        <v>77</v>
      </c>
      <c r="B70" s="547"/>
      <c r="C70" s="547"/>
      <c r="D70" s="547"/>
      <c r="E70" s="548"/>
      <c r="F70" s="208">
        <v>20</v>
      </c>
      <c r="G70" s="137" t="s">
        <v>11</v>
      </c>
      <c r="H70" s="546"/>
      <c r="I70" s="138"/>
    </row>
    <row r="71" spans="1:9" s="2" customFormat="1" ht="30.75" customHeight="1">
      <c r="A71" s="549"/>
      <c r="B71" s="550"/>
      <c r="C71" s="550"/>
      <c r="D71" s="550"/>
      <c r="E71" s="551"/>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9">
    <mergeCell ref="C50:C51"/>
    <mergeCell ref="D50:E50"/>
    <mergeCell ref="F50:G50"/>
    <mergeCell ref="I52:I56"/>
    <mergeCell ref="A1:D1"/>
    <mergeCell ref="E1:F1"/>
    <mergeCell ref="D6:F6"/>
    <mergeCell ref="H6:I11"/>
    <mergeCell ref="A13:G13"/>
    <mergeCell ref="D18:F18"/>
    <mergeCell ref="H18:I30"/>
    <mergeCell ref="A33:G33"/>
    <mergeCell ref="A50:A51"/>
    <mergeCell ref="A67:G67"/>
    <mergeCell ref="A68:G68"/>
    <mergeCell ref="H68:H71"/>
    <mergeCell ref="A69:E69"/>
    <mergeCell ref="A70:E70"/>
    <mergeCell ref="A71:E71"/>
  </mergeCells>
  <printOptions/>
  <pageMargins left="0.7874015748031497" right="0.7874015748031497" top="0.984251968503937" bottom="0.984251968503937" header="0.5118110236220472" footer="0.5118110236220472"/>
  <pageSetup fitToHeight="0" fitToWidth="1" horizontalDpi="600" verticalDpi="600" orientation="landscape" paperSize="9" scale="59" r:id="rId1"/>
  <headerFooter alignWithMargins="0">
    <oddHeader>&amp;L&amp;F&amp;R&amp;D</oddHeader>
    <oddFooter>&amp;R&amp;P(&amp;N)</oddFooter>
  </headerFooter>
  <rowBreaks count="1" manualBreakCount="1">
    <brk id="33" max="8" man="1"/>
  </rowBreaks>
</worksheet>
</file>

<file path=xl/worksheets/sheet5.xml><?xml version="1.0" encoding="utf-8"?>
<worksheet xmlns="http://schemas.openxmlformats.org/spreadsheetml/2006/main" xmlns:r="http://schemas.openxmlformats.org/officeDocument/2006/relationships">
  <dimension ref="A1:J78"/>
  <sheetViews>
    <sheetView zoomScaleSheetLayoutView="100" zoomScalePageLayoutView="0" workbookViewId="0" topLeftCell="A1">
      <selection activeCell="J46" sqref="J46"/>
    </sheetView>
  </sheetViews>
  <sheetFormatPr defaultColWidth="9.140625" defaultRowHeight="12.75"/>
  <cols>
    <col min="1" max="1" width="54.28125" style="0" customWidth="1"/>
    <col min="2" max="4" width="14.7109375" style="0" customWidth="1"/>
    <col min="5" max="5" width="23.7109375" style="0" customWidth="1"/>
    <col min="6" max="6" width="17.00390625" style="0" customWidth="1"/>
    <col min="7" max="7" width="12.00390625" style="0" customWidth="1"/>
    <col min="8" max="8" width="14.00390625" style="0" customWidth="1"/>
    <col min="9" max="9" width="168.28125" style="2" customWidth="1"/>
    <col min="10" max="21" width="9.140625" style="2" customWidth="1"/>
  </cols>
  <sheetData>
    <row r="1" spans="1:9" ht="18.75">
      <c r="A1" s="536" t="s">
        <v>116</v>
      </c>
      <c r="B1" s="536"/>
      <c r="C1" s="536"/>
      <c r="D1" s="536"/>
      <c r="E1" s="537" t="s">
        <v>105</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144"/>
      <c r="I6" s="12"/>
    </row>
    <row r="7" spans="1:9" ht="15" customHeight="1" thickBot="1">
      <c r="A7" s="7"/>
      <c r="B7" s="7"/>
      <c r="C7" s="13"/>
      <c r="D7" s="14" t="s">
        <v>6</v>
      </c>
      <c r="E7" s="14" t="s">
        <v>7</v>
      </c>
      <c r="F7" s="15" t="s">
        <v>8</v>
      </c>
      <c r="G7" s="226" t="s">
        <v>117</v>
      </c>
      <c r="H7" s="227"/>
      <c r="I7" s="17"/>
    </row>
    <row r="8" spans="1:9" ht="15" customHeight="1">
      <c r="A8" s="18" t="s">
        <v>9</v>
      </c>
      <c r="B8" s="7"/>
      <c r="C8" s="19"/>
      <c r="D8" s="20"/>
      <c r="E8" s="20"/>
      <c r="F8" s="21"/>
      <c r="G8" s="7"/>
      <c r="H8" s="16"/>
      <c r="I8" s="17"/>
    </row>
    <row r="9" spans="1:9" ht="15" customHeight="1">
      <c r="A9" s="7"/>
      <c r="B9" s="7" t="s">
        <v>10</v>
      </c>
      <c r="C9" s="22">
        <v>26</v>
      </c>
      <c r="D9" s="23">
        <v>15</v>
      </c>
      <c r="E9" s="23">
        <v>2</v>
      </c>
      <c r="F9" s="24">
        <v>9</v>
      </c>
      <c r="G9" s="7" t="s">
        <v>11</v>
      </c>
      <c r="H9" s="16"/>
      <c r="I9" s="17"/>
    </row>
    <row r="10" spans="1:9" ht="15" customHeight="1" thickBot="1">
      <c r="A10" s="7"/>
      <c r="B10" s="7" t="s">
        <v>12</v>
      </c>
      <c r="C10" s="22">
        <v>212</v>
      </c>
      <c r="D10" s="25">
        <v>65</v>
      </c>
      <c r="E10" s="25">
        <v>60</v>
      </c>
      <c r="F10" s="26">
        <v>87</v>
      </c>
      <c r="G10" s="7" t="s">
        <v>11</v>
      </c>
      <c r="H10" s="16"/>
      <c r="I10" s="17"/>
    </row>
    <row r="11" spans="1:9" ht="15" customHeight="1" thickBot="1">
      <c r="A11" s="7"/>
      <c r="B11" s="7" t="s">
        <v>13</v>
      </c>
      <c r="C11" s="27">
        <v>286</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2350</v>
      </c>
      <c r="D16" s="36" t="s">
        <v>11</v>
      </c>
      <c r="E16" s="33"/>
      <c r="F16" s="33"/>
      <c r="G16" s="33"/>
      <c r="H16" s="34"/>
      <c r="I16" s="34"/>
    </row>
    <row r="17" spans="1:9" ht="15" customHeight="1" thickBot="1">
      <c r="A17" s="33"/>
      <c r="B17" s="33"/>
      <c r="C17" s="33"/>
      <c r="D17" s="33"/>
      <c r="E17" s="33"/>
      <c r="F17" s="33"/>
      <c r="G17" s="33"/>
      <c r="H17" s="37" t="s">
        <v>16</v>
      </c>
      <c r="I17" s="34"/>
    </row>
    <row r="18" spans="1:9" ht="28.5" customHeight="1">
      <c r="A18" s="33"/>
      <c r="B18" s="33"/>
      <c r="C18" s="38" t="s">
        <v>4</v>
      </c>
      <c r="D18" s="542" t="s">
        <v>17</v>
      </c>
      <c r="E18" s="543"/>
      <c r="F18" s="544"/>
      <c r="G18" s="39"/>
      <c r="H18" s="228" t="s">
        <v>118</v>
      </c>
      <c r="I18" s="229"/>
    </row>
    <row r="19" spans="1:9" ht="15" customHeight="1" thickBot="1">
      <c r="A19" s="42"/>
      <c r="B19" s="42"/>
      <c r="C19" s="43" t="s">
        <v>19</v>
      </c>
      <c r="D19" s="44" t="s">
        <v>20</v>
      </c>
      <c r="E19" s="44" t="s">
        <v>21</v>
      </c>
      <c r="F19" s="45" t="s">
        <v>22</v>
      </c>
      <c r="G19" s="34"/>
      <c r="H19" s="229"/>
      <c r="I19" s="230"/>
    </row>
    <row r="20" spans="1:9" ht="15" customHeight="1">
      <c r="A20" s="33" t="s">
        <v>23</v>
      </c>
      <c r="B20" s="33"/>
      <c r="C20" s="48"/>
      <c r="D20" s="31"/>
      <c r="E20" s="31"/>
      <c r="F20" s="49"/>
      <c r="G20" s="34"/>
      <c r="H20" s="231"/>
      <c r="I20" s="230"/>
    </row>
    <row r="21" spans="1:9" ht="15" customHeight="1">
      <c r="A21" s="33"/>
      <c r="B21" s="33" t="s">
        <v>24</v>
      </c>
      <c r="C21" s="148">
        <f>SUM(D21:E21)</f>
        <v>11</v>
      </c>
      <c r="D21" s="53">
        <v>11</v>
      </c>
      <c r="E21" s="52">
        <v>0</v>
      </c>
      <c r="F21" s="52"/>
      <c r="G21" s="33" t="s">
        <v>11</v>
      </c>
      <c r="H21" s="232"/>
      <c r="I21" s="229"/>
    </row>
    <row r="22" spans="1:9" ht="15" customHeight="1">
      <c r="A22" s="33"/>
      <c r="B22" s="33" t="s">
        <v>25</v>
      </c>
      <c r="C22" s="148">
        <f>SUM(D22:E22)</f>
        <v>584</v>
      </c>
      <c r="D22" s="53">
        <v>584</v>
      </c>
      <c r="E22" s="52">
        <v>0</v>
      </c>
      <c r="F22" s="52"/>
      <c r="G22" s="33" t="s">
        <v>11</v>
      </c>
      <c r="H22" s="233"/>
      <c r="I22" s="230"/>
    </row>
    <row r="23" spans="1:9" ht="15" customHeight="1">
      <c r="A23" s="33"/>
      <c r="B23" s="33" t="s">
        <v>26</v>
      </c>
      <c r="C23" s="148">
        <f>SUM(D23:E23)</f>
        <v>817</v>
      </c>
      <c r="D23" s="53">
        <v>810</v>
      </c>
      <c r="E23" s="52">
        <v>7</v>
      </c>
      <c r="F23" s="52"/>
      <c r="G23" s="33" t="s">
        <v>11</v>
      </c>
      <c r="H23" s="233"/>
      <c r="I23" s="230"/>
    </row>
    <row r="24" spans="1:9" ht="15" customHeight="1" thickBot="1">
      <c r="A24" s="33"/>
      <c r="B24" s="33" t="s">
        <v>27</v>
      </c>
      <c r="C24" s="149">
        <f>SUM(D24:E24)</f>
        <v>226</v>
      </c>
      <c r="D24" s="57">
        <v>193</v>
      </c>
      <c r="E24" s="56">
        <v>33</v>
      </c>
      <c r="F24" s="52"/>
      <c r="G24" s="33" t="s">
        <v>11</v>
      </c>
      <c r="H24" s="46"/>
      <c r="I24" s="47"/>
    </row>
    <row r="25" spans="1:9" ht="15" customHeight="1">
      <c r="A25" s="33"/>
      <c r="B25" s="33"/>
      <c r="C25" s="58"/>
      <c r="D25" s="58"/>
      <c r="E25" s="58"/>
      <c r="F25" s="58"/>
      <c r="G25" s="59"/>
      <c r="H25" s="46"/>
      <c r="I25" s="47"/>
    </row>
    <row r="26" spans="1:9" ht="15" customHeight="1" thickBot="1">
      <c r="A26" s="36"/>
      <c r="B26" s="33"/>
      <c r="C26" s="58"/>
      <c r="D26" s="58"/>
      <c r="E26" s="58"/>
      <c r="F26" s="58"/>
      <c r="G26" s="59"/>
      <c r="H26" s="60"/>
      <c r="I26" s="47"/>
    </row>
    <row r="27" spans="1:9" ht="15" customHeight="1">
      <c r="A27" s="33" t="s">
        <v>28</v>
      </c>
      <c r="B27" s="33" t="s">
        <v>10</v>
      </c>
      <c r="C27" s="150">
        <f>SUM(D27:F27)</f>
        <v>27</v>
      </c>
      <c r="D27" s="63">
        <v>19</v>
      </c>
      <c r="E27" s="63"/>
      <c r="F27" s="151">
        <v>8</v>
      </c>
      <c r="G27" s="33" t="s">
        <v>11</v>
      </c>
      <c r="H27" s="46"/>
      <c r="I27" s="47"/>
    </row>
    <row r="28" spans="1:9" ht="15" customHeight="1">
      <c r="A28" s="33" t="s">
        <v>29</v>
      </c>
      <c r="B28" s="33" t="s">
        <v>12</v>
      </c>
      <c r="C28" s="148">
        <f>SUM(D28:F28)</f>
        <v>254</v>
      </c>
      <c r="D28" s="52">
        <v>189</v>
      </c>
      <c r="E28" s="52"/>
      <c r="F28" s="152">
        <v>65</v>
      </c>
      <c r="G28" s="33" t="s">
        <v>11</v>
      </c>
      <c r="H28" s="46"/>
      <c r="I28" s="47"/>
    </row>
    <row r="29" spans="1:9" ht="15" customHeight="1">
      <c r="A29" s="33"/>
      <c r="B29" s="33" t="s">
        <v>13</v>
      </c>
      <c r="C29" s="148">
        <f>SUM(D29:F29)</f>
        <v>330</v>
      </c>
      <c r="D29" s="52">
        <v>253</v>
      </c>
      <c r="E29" s="52"/>
      <c r="F29" s="152">
        <v>77</v>
      </c>
      <c r="G29" s="33" t="s">
        <v>11</v>
      </c>
      <c r="H29" s="46"/>
      <c r="I29" s="47"/>
    </row>
    <row r="30" spans="1:9" ht="15" customHeight="1" thickBot="1">
      <c r="A30" s="33"/>
      <c r="B30" s="33" t="s">
        <v>30</v>
      </c>
      <c r="C30" s="149">
        <f>SUM(D30:F30)</f>
        <v>159</v>
      </c>
      <c r="D30" s="56">
        <v>136</v>
      </c>
      <c r="E30" s="56"/>
      <c r="F30" s="153">
        <v>23</v>
      </c>
      <c r="G30" s="33" t="s">
        <v>11</v>
      </c>
      <c r="H30" s="67"/>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5">SUM(D37:E37)</f>
        <v>0</v>
      </c>
      <c r="D37" s="85"/>
      <c r="E37" s="86"/>
      <c r="F37" s="74" t="s">
        <v>11</v>
      </c>
      <c r="G37" s="87"/>
      <c r="H37" s="88"/>
      <c r="I37" s="76"/>
    </row>
    <row r="38" spans="1:9" ht="15" customHeight="1">
      <c r="A38" s="89" t="s">
        <v>39</v>
      </c>
      <c r="B38" s="78"/>
      <c r="C38" s="84">
        <f t="shared" si="0"/>
        <v>0</v>
      </c>
      <c r="D38" s="85"/>
      <c r="E38" s="86"/>
      <c r="F38" s="74" t="s">
        <v>11</v>
      </c>
      <c r="G38" s="87"/>
      <c r="H38" s="88"/>
      <c r="I38" s="76"/>
    </row>
    <row r="39" spans="1:9" ht="15" customHeight="1">
      <c r="A39" s="83" t="s">
        <v>41</v>
      </c>
      <c r="B39" s="78"/>
      <c r="C39" s="84">
        <f t="shared" si="0"/>
        <v>2</v>
      </c>
      <c r="D39" s="85">
        <v>2</v>
      </c>
      <c r="E39" s="86"/>
      <c r="F39" s="74" t="s">
        <v>11</v>
      </c>
      <c r="G39" s="211" t="s">
        <v>119</v>
      </c>
      <c r="H39" s="88"/>
      <c r="I39" s="76"/>
    </row>
    <row r="40" spans="1:9" ht="15" customHeight="1">
      <c r="A40" s="89" t="s">
        <v>43</v>
      </c>
      <c r="B40" s="78"/>
      <c r="C40" s="84">
        <f t="shared" si="0"/>
        <v>1</v>
      </c>
      <c r="D40" s="85">
        <v>1</v>
      </c>
      <c r="E40" s="86"/>
      <c r="F40" s="74" t="s">
        <v>11</v>
      </c>
      <c r="G40" s="211" t="s">
        <v>120</v>
      </c>
      <c r="H40" s="88"/>
      <c r="I40" s="76"/>
    </row>
    <row r="41" spans="1:9" ht="15" customHeight="1">
      <c r="A41" s="89" t="s">
        <v>45</v>
      </c>
      <c r="B41" s="78"/>
      <c r="C41" s="84">
        <f t="shared" si="0"/>
        <v>0</v>
      </c>
      <c r="D41" s="85">
        <v>0</v>
      </c>
      <c r="E41" s="86"/>
      <c r="F41" s="74" t="s">
        <v>11</v>
      </c>
      <c r="G41" s="91"/>
      <c r="H41" s="85"/>
      <c r="I41" s="76"/>
    </row>
    <row r="42" spans="1:9" ht="15" customHeight="1">
      <c r="A42" s="89" t="s">
        <v>46</v>
      </c>
      <c r="B42" s="78"/>
      <c r="C42" s="84">
        <f t="shared" si="0"/>
        <v>11</v>
      </c>
      <c r="D42" s="85">
        <v>11</v>
      </c>
      <c r="E42" s="86"/>
      <c r="F42" s="74" t="s">
        <v>11</v>
      </c>
      <c r="G42" s="212" t="s">
        <v>121</v>
      </c>
      <c r="H42" s="85"/>
      <c r="I42" s="76"/>
    </row>
    <row r="43" spans="1:9" ht="15" customHeight="1">
      <c r="A43" s="89" t="s">
        <v>48</v>
      </c>
      <c r="B43" s="78"/>
      <c r="C43" s="84">
        <f t="shared" si="0"/>
        <v>1</v>
      </c>
      <c r="D43" s="85">
        <v>1</v>
      </c>
      <c r="E43" s="86"/>
      <c r="F43" s="74" t="s">
        <v>11</v>
      </c>
      <c r="G43" s="211" t="s">
        <v>122</v>
      </c>
      <c r="H43" s="88"/>
      <c r="I43" s="76"/>
    </row>
    <row r="44" spans="1:9" ht="15" customHeight="1">
      <c r="A44" s="89" t="s">
        <v>50</v>
      </c>
      <c r="B44" s="78"/>
      <c r="C44" s="84">
        <f t="shared" si="0"/>
        <v>0</v>
      </c>
      <c r="D44" s="85"/>
      <c r="E44" s="86"/>
      <c r="F44" s="74" t="s">
        <v>11</v>
      </c>
      <c r="G44" s="211"/>
      <c r="H44" s="88"/>
      <c r="I44" s="76"/>
    </row>
    <row r="45" spans="1:9" ht="15" customHeight="1">
      <c r="A45" s="89" t="s">
        <v>51</v>
      </c>
      <c r="B45" s="78"/>
      <c r="C45" s="234">
        <f t="shared" si="0"/>
        <v>8</v>
      </c>
      <c r="D45" s="235">
        <v>8</v>
      </c>
      <c r="E45" s="78"/>
      <c r="F45" s="74" t="s">
        <v>11</v>
      </c>
      <c r="G45" s="212" t="s">
        <v>123</v>
      </c>
      <c r="H45" s="85"/>
      <c r="I45" s="76"/>
    </row>
    <row r="46" spans="1:10" s="240" customFormat="1" ht="15" customHeight="1">
      <c r="A46" s="236" t="s">
        <v>53</v>
      </c>
      <c r="B46" s="237"/>
      <c r="C46" s="238"/>
      <c r="D46" s="238"/>
      <c r="E46" s="238"/>
      <c r="F46" s="239" t="s">
        <v>54</v>
      </c>
      <c r="J4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242" t="s">
        <v>124</v>
      </c>
    </row>
    <row r="52" spans="1:9" ht="15" customHeight="1">
      <c r="A52" s="83" t="s">
        <v>64</v>
      </c>
      <c r="B52" s="102"/>
      <c r="C52" s="165">
        <f>SUM(D52:G52)</f>
        <v>1</v>
      </c>
      <c r="D52" s="214"/>
      <c r="E52" s="215">
        <v>1</v>
      </c>
      <c r="F52" s="214"/>
      <c r="G52" s="216"/>
      <c r="H52" s="74" t="s">
        <v>11</v>
      </c>
      <c r="I52" s="243"/>
    </row>
    <row r="53" spans="1:9" ht="15" customHeight="1">
      <c r="A53" s="89" t="s">
        <v>65</v>
      </c>
      <c r="B53" s="102"/>
      <c r="C53" s="169">
        <f>SUM(D53:G53)</f>
        <v>0</v>
      </c>
      <c r="D53" s="217"/>
      <c r="E53" s="218"/>
      <c r="F53" s="217"/>
      <c r="G53" s="219"/>
      <c r="H53" s="74" t="s">
        <v>11</v>
      </c>
      <c r="I53" s="240"/>
    </row>
    <row r="54" spans="1:9" ht="15" customHeight="1">
      <c r="A54" s="83" t="s">
        <v>66</v>
      </c>
      <c r="B54" s="102"/>
      <c r="C54" s="169">
        <f>SUM(D54:G54)</f>
        <v>26</v>
      </c>
      <c r="D54" s="217"/>
      <c r="E54" s="218"/>
      <c r="F54" s="217"/>
      <c r="G54" s="219">
        <v>26</v>
      </c>
      <c r="H54" s="74" t="s">
        <v>11</v>
      </c>
      <c r="I54" s="112"/>
    </row>
    <row r="55" spans="1:9" ht="15" customHeight="1" thickBot="1">
      <c r="A55" s="89"/>
      <c r="B55" s="102"/>
      <c r="C55" s="130"/>
      <c r="D55" s="131"/>
      <c r="E55" s="131"/>
      <c r="F55" s="131"/>
      <c r="G55" s="131"/>
      <c r="H55" s="120"/>
      <c r="I55" s="112"/>
    </row>
    <row r="56" spans="1:9" ht="15" customHeight="1" thickBot="1">
      <c r="A56" s="89" t="s">
        <v>67</v>
      </c>
      <c r="B56" s="102"/>
      <c r="C56" s="174">
        <f>SUM(D56:G56)</f>
        <v>10</v>
      </c>
      <c r="D56" s="220"/>
      <c r="E56" s="221"/>
      <c r="F56" s="220"/>
      <c r="G56" s="222">
        <v>10</v>
      </c>
      <c r="H56" s="74" t="s">
        <v>11</v>
      </c>
      <c r="I56" s="112"/>
    </row>
    <row r="57" spans="1:9" ht="15" customHeight="1" thickBot="1">
      <c r="A57" s="89"/>
      <c r="B57" s="102"/>
      <c r="C57" s="130"/>
      <c r="D57" s="131"/>
      <c r="E57" s="131"/>
      <c r="F57" s="131"/>
      <c r="G57" s="131"/>
      <c r="H57" s="120"/>
      <c r="I57" s="112"/>
    </row>
    <row r="58" spans="1:9" ht="15" customHeight="1">
      <c r="A58" s="89" t="s">
        <v>68</v>
      </c>
      <c r="B58" s="102"/>
      <c r="C58" s="165">
        <f>SUM(D58:G58)</f>
        <v>4</v>
      </c>
      <c r="D58" s="214"/>
      <c r="E58" s="215"/>
      <c r="F58" s="214"/>
      <c r="G58" s="216">
        <v>4</v>
      </c>
      <c r="H58" s="74" t="s">
        <v>11</v>
      </c>
      <c r="I58" s="125"/>
    </row>
    <row r="59" spans="1:9" ht="15" customHeight="1">
      <c r="A59" s="89" t="s">
        <v>69</v>
      </c>
      <c r="B59" s="102"/>
      <c r="C59" s="169">
        <f>SUM(D59:G59)</f>
        <v>0</v>
      </c>
      <c r="D59" s="217"/>
      <c r="E59" s="218"/>
      <c r="F59" s="217"/>
      <c r="G59" s="219"/>
      <c r="H59" s="74" t="s">
        <v>11</v>
      </c>
      <c r="I59" s="112"/>
    </row>
    <row r="60" spans="1:9" ht="15" customHeight="1" thickBot="1">
      <c r="A60" s="89" t="s">
        <v>70</v>
      </c>
      <c r="B60" s="102"/>
      <c r="C60" s="178">
        <f>SUM(D60:G60)</f>
        <v>65</v>
      </c>
      <c r="D60" s="223"/>
      <c r="E60" s="224"/>
      <c r="F60" s="223"/>
      <c r="G60" s="225">
        <v>65</v>
      </c>
      <c r="H60" s="74" t="s">
        <v>11</v>
      </c>
      <c r="I60" s="125"/>
    </row>
    <row r="61" spans="1:9" ht="15" customHeight="1">
      <c r="A61" s="89"/>
      <c r="B61" s="130"/>
      <c r="C61" s="131"/>
      <c r="D61" s="131"/>
      <c r="E61" s="102"/>
      <c r="F61" s="76"/>
      <c r="G61" s="76"/>
      <c r="H61" s="76"/>
      <c r="I61" s="76"/>
    </row>
    <row r="62" spans="1:9" ht="15" customHeight="1">
      <c r="A62" s="89" t="s">
        <v>71</v>
      </c>
      <c r="B62" s="130"/>
      <c r="C62" s="183">
        <v>5</v>
      </c>
      <c r="D62" s="74" t="s">
        <v>11</v>
      </c>
      <c r="E62" s="133"/>
      <c r="F62" s="76"/>
      <c r="G62" s="76"/>
      <c r="H62" s="76"/>
      <c r="I62" s="76"/>
    </row>
    <row r="63" spans="1:9" ht="15" customHeight="1">
      <c r="A63" s="89" t="s">
        <v>72</v>
      </c>
      <c r="B63" s="130"/>
      <c r="C63" s="183">
        <v>9</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84">
        <v>15</v>
      </c>
      <c r="G69" s="137" t="s">
        <v>11</v>
      </c>
      <c r="H69" s="546"/>
      <c r="I69" s="138"/>
    </row>
    <row r="70" spans="1:9" s="2" customFormat="1" ht="14.25" customHeight="1">
      <c r="A70" s="547" t="s">
        <v>77</v>
      </c>
      <c r="B70" s="547"/>
      <c r="C70" s="547"/>
      <c r="D70" s="547"/>
      <c r="E70" s="548"/>
      <c r="F70" s="208">
        <v>10</v>
      </c>
      <c r="G70" s="137" t="s">
        <v>11</v>
      </c>
      <c r="H70" s="546"/>
      <c r="I70" s="138"/>
    </row>
    <row r="71" spans="1:9" s="2" customFormat="1" ht="30.75" customHeight="1">
      <c r="A71" s="549"/>
      <c r="B71" s="550"/>
      <c r="C71" s="550"/>
      <c r="D71" s="550"/>
      <c r="E71" s="551"/>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6">
    <mergeCell ref="A33:G33"/>
    <mergeCell ref="A1:D1"/>
    <mergeCell ref="E1:F1"/>
    <mergeCell ref="D6:F6"/>
    <mergeCell ref="A13:G13"/>
    <mergeCell ref="D18:F18"/>
    <mergeCell ref="H68:H71"/>
    <mergeCell ref="A69:E69"/>
    <mergeCell ref="A70:E70"/>
    <mergeCell ref="A71:E71"/>
    <mergeCell ref="A50:A51"/>
    <mergeCell ref="C50:C51"/>
    <mergeCell ref="D50:E50"/>
    <mergeCell ref="F50:G50"/>
    <mergeCell ref="A67:G67"/>
    <mergeCell ref="A68:G68"/>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xl/worksheets/sheet6.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43">
      <selection activeCell="F69" sqref="F69"/>
    </sheetView>
  </sheetViews>
  <sheetFormatPr defaultColWidth="9.140625" defaultRowHeight="12.75"/>
  <cols>
    <col min="1" max="1" width="54.1406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57.140625" style="2" customWidth="1"/>
    <col min="10" max="21" width="9.140625" style="2" customWidth="1"/>
  </cols>
  <sheetData>
    <row r="1" spans="1:9" ht="18.75">
      <c r="A1" s="536" t="s">
        <v>125</v>
      </c>
      <c r="B1" s="536"/>
      <c r="C1" s="536"/>
      <c r="D1" s="536"/>
      <c r="E1" s="537" t="s">
        <v>126</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144"/>
      <c r="I6" s="12"/>
    </row>
    <row r="7" spans="1:9" ht="15" customHeight="1" thickBot="1">
      <c r="A7" s="7"/>
      <c r="B7" s="7"/>
      <c r="C7" s="13"/>
      <c r="D7" s="14" t="s">
        <v>6</v>
      </c>
      <c r="E7" s="14" t="s">
        <v>7</v>
      </c>
      <c r="F7" s="15" t="s">
        <v>8</v>
      </c>
      <c r="G7" s="7"/>
      <c r="H7" s="16"/>
      <c r="I7" s="17"/>
    </row>
    <row r="8" spans="1:9" ht="15" customHeight="1">
      <c r="A8" s="18" t="s">
        <v>9</v>
      </c>
      <c r="B8" s="7"/>
      <c r="C8" s="19"/>
      <c r="D8" s="20"/>
      <c r="E8" s="20"/>
      <c r="F8" s="21"/>
      <c r="G8" s="7"/>
      <c r="H8" s="16"/>
      <c r="I8" s="17"/>
    </row>
    <row r="9" spans="1:9" ht="15" customHeight="1">
      <c r="A9" s="7"/>
      <c r="B9" s="7" t="s">
        <v>10</v>
      </c>
      <c r="C9" s="22">
        <f>SUM(D9:F9)</f>
        <v>75</v>
      </c>
      <c r="D9" s="23">
        <v>15</v>
      </c>
      <c r="E9" s="23">
        <v>40</v>
      </c>
      <c r="F9" s="24">
        <v>20</v>
      </c>
      <c r="G9" s="7" t="s">
        <v>11</v>
      </c>
      <c r="H9" s="16"/>
      <c r="I9" s="17"/>
    </row>
    <row r="10" spans="1:9" ht="15" customHeight="1" thickBot="1">
      <c r="A10" s="7"/>
      <c r="B10" s="7" t="s">
        <v>12</v>
      </c>
      <c r="C10" s="22">
        <f>SUM(D10:F10)</f>
        <v>800</v>
      </c>
      <c r="D10" s="25">
        <v>100</v>
      </c>
      <c r="E10" s="25">
        <v>400</v>
      </c>
      <c r="F10" s="26">
        <v>300</v>
      </c>
      <c r="G10" s="7" t="s">
        <v>11</v>
      </c>
      <c r="H10" s="16"/>
      <c r="I10" s="17"/>
    </row>
    <row r="11" spans="1:9" ht="15" customHeight="1" thickBot="1">
      <c r="A11" s="7"/>
      <c r="B11" s="7" t="s">
        <v>13</v>
      </c>
      <c r="C11" s="27">
        <v>1300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3954</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582" t="s">
        <v>127</v>
      </c>
      <c r="I18" s="41"/>
    </row>
    <row r="19" spans="1:9" ht="15" customHeight="1" thickBot="1">
      <c r="A19" s="42"/>
      <c r="B19" s="42"/>
      <c r="C19" s="43" t="s">
        <v>19</v>
      </c>
      <c r="D19" s="44" t="s">
        <v>20</v>
      </c>
      <c r="E19" s="44" t="s">
        <v>21</v>
      </c>
      <c r="F19" s="45" t="s">
        <v>22</v>
      </c>
      <c r="G19" s="34"/>
      <c r="H19" s="583"/>
      <c r="I19" s="47"/>
    </row>
    <row r="20" spans="1:9" ht="15" customHeight="1">
      <c r="A20" s="33" t="s">
        <v>23</v>
      </c>
      <c r="B20" s="33"/>
      <c r="C20" s="48"/>
      <c r="D20" s="31"/>
      <c r="E20" s="31"/>
      <c r="F20" s="49"/>
      <c r="G20" s="34"/>
      <c r="H20" s="583"/>
      <c r="I20" s="47"/>
    </row>
    <row r="21" spans="1:9" ht="15" customHeight="1">
      <c r="A21" s="33"/>
      <c r="B21" s="33" t="s">
        <v>24</v>
      </c>
      <c r="C21" s="148">
        <f>SUM(D21:F21)</f>
        <v>1</v>
      </c>
      <c r="D21" s="52">
        <v>1</v>
      </c>
      <c r="E21" s="52"/>
      <c r="F21" s="53"/>
      <c r="G21" s="33" t="s">
        <v>11</v>
      </c>
      <c r="H21" s="46"/>
      <c r="I21" s="47"/>
    </row>
    <row r="22" spans="1:9" ht="15" customHeight="1">
      <c r="A22" s="33"/>
      <c r="B22" s="33" t="s">
        <v>25</v>
      </c>
      <c r="C22" s="148">
        <f>SUM(D22:F22)</f>
        <v>1073</v>
      </c>
      <c r="D22" s="52">
        <v>1073</v>
      </c>
      <c r="E22" s="52"/>
      <c r="F22" s="53"/>
      <c r="G22" s="33" t="s">
        <v>11</v>
      </c>
      <c r="H22" s="46"/>
      <c r="I22" s="47"/>
    </row>
    <row r="23" spans="1:9" ht="15" customHeight="1">
      <c r="A23" s="33"/>
      <c r="B23" s="33" t="s">
        <v>26</v>
      </c>
      <c r="C23" s="148">
        <f>SUM(D23:F23)</f>
        <v>780</v>
      </c>
      <c r="D23" s="52">
        <v>780</v>
      </c>
      <c r="E23" s="52"/>
      <c r="F23" s="53"/>
      <c r="G23" s="33" t="s">
        <v>11</v>
      </c>
      <c r="H23" s="46"/>
      <c r="I23" s="47"/>
    </row>
    <row r="24" spans="1:9" ht="15" customHeight="1" thickBot="1">
      <c r="A24" s="33"/>
      <c r="B24" s="33" t="s">
        <v>27</v>
      </c>
      <c r="C24" s="149">
        <f>SUM(D24:F24)</f>
        <v>359</v>
      </c>
      <c r="D24" s="56">
        <v>359</v>
      </c>
      <c r="E24" s="56"/>
      <c r="F24" s="57"/>
      <c r="G24" s="33" t="s">
        <v>11</v>
      </c>
      <c r="H24" s="46"/>
      <c r="I24" s="47"/>
    </row>
    <row r="25" spans="1:9" ht="15" customHeight="1">
      <c r="A25" s="33"/>
      <c r="B25" s="33"/>
      <c r="C25" s="58"/>
      <c r="D25" s="58"/>
      <c r="E25" s="58"/>
      <c r="F25" s="58"/>
      <c r="G25" s="59"/>
      <c r="H25" s="46"/>
      <c r="I25" s="47"/>
    </row>
    <row r="26" spans="1:9" ht="15" customHeight="1" thickBot="1">
      <c r="A26" s="36"/>
      <c r="B26" s="33"/>
      <c r="C26" s="58"/>
      <c r="D26" s="58"/>
      <c r="E26" s="58"/>
      <c r="F26" s="58"/>
      <c r="G26" s="59"/>
      <c r="H26" s="60"/>
      <c r="I26" s="47"/>
    </row>
    <row r="27" spans="1:9" ht="15" customHeight="1">
      <c r="A27" s="33" t="s">
        <v>28</v>
      </c>
      <c r="B27" s="33" t="s">
        <v>10</v>
      </c>
      <c r="C27" s="150">
        <f>SUM(D27:F27)</f>
        <v>68</v>
      </c>
      <c r="D27" s="63">
        <v>65</v>
      </c>
      <c r="E27" s="63"/>
      <c r="F27" s="151">
        <v>3</v>
      </c>
      <c r="G27" s="33" t="s">
        <v>11</v>
      </c>
      <c r="H27" s="579" t="s">
        <v>128</v>
      </c>
      <c r="I27" s="47"/>
    </row>
    <row r="28" spans="1:9" ht="15" customHeight="1">
      <c r="A28" s="33" t="s">
        <v>29</v>
      </c>
      <c r="B28" s="33" t="s">
        <v>12</v>
      </c>
      <c r="C28" s="148">
        <f>SUM(D28:F28)</f>
        <v>568</v>
      </c>
      <c r="D28" s="52">
        <v>546</v>
      </c>
      <c r="E28" s="52"/>
      <c r="F28" s="152">
        <v>22</v>
      </c>
      <c r="G28" s="33" t="s">
        <v>11</v>
      </c>
      <c r="H28" s="580"/>
      <c r="I28" s="47"/>
    </row>
    <row r="29" spans="1:9" ht="15" customHeight="1">
      <c r="A29" s="33"/>
      <c r="B29" s="33" t="s">
        <v>13</v>
      </c>
      <c r="C29" s="148">
        <f>SUM(D29:F29)</f>
        <v>521</v>
      </c>
      <c r="D29" s="52">
        <v>467</v>
      </c>
      <c r="E29" s="52"/>
      <c r="F29" s="152">
        <v>54</v>
      </c>
      <c r="G29" s="33" t="s">
        <v>11</v>
      </c>
      <c r="H29" s="580"/>
      <c r="I29" s="47"/>
    </row>
    <row r="30" spans="1:9" ht="15" customHeight="1" thickBot="1">
      <c r="A30" s="33"/>
      <c r="B30" s="33" t="s">
        <v>30</v>
      </c>
      <c r="C30" s="149">
        <f>SUM(D30:F30)</f>
        <v>584</v>
      </c>
      <c r="D30" s="56">
        <v>564</v>
      </c>
      <c r="E30" s="56"/>
      <c r="F30" s="153">
        <v>20</v>
      </c>
      <c r="G30" s="33" t="s">
        <v>11</v>
      </c>
      <c r="H30" s="581"/>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4</v>
      </c>
      <c r="D37" s="85">
        <v>4</v>
      </c>
      <c r="E37" s="86"/>
      <c r="F37" s="74" t="s">
        <v>11</v>
      </c>
      <c r="G37" s="211" t="s">
        <v>129</v>
      </c>
      <c r="H37" s="88"/>
      <c r="I37" s="76"/>
    </row>
    <row r="38" spans="1:9" ht="15" customHeight="1">
      <c r="A38" s="89" t="s">
        <v>39</v>
      </c>
      <c r="B38" s="78"/>
      <c r="C38" s="84">
        <f t="shared" si="0"/>
        <v>30</v>
      </c>
      <c r="D38" s="85">
        <v>30</v>
      </c>
      <c r="E38" s="86"/>
      <c r="F38" s="74" t="s">
        <v>11</v>
      </c>
      <c r="G38" s="211" t="s">
        <v>130</v>
      </c>
      <c r="H38" s="88"/>
      <c r="I38" s="76"/>
    </row>
    <row r="39" spans="1:9" ht="15" customHeight="1">
      <c r="A39" s="83" t="s">
        <v>41</v>
      </c>
      <c r="B39" s="78"/>
      <c r="C39" s="84">
        <f t="shared" si="0"/>
        <v>5</v>
      </c>
      <c r="D39" s="85">
        <v>5</v>
      </c>
      <c r="E39" s="86"/>
      <c r="F39" s="74" t="s">
        <v>11</v>
      </c>
      <c r="G39" s="211" t="s">
        <v>131</v>
      </c>
      <c r="H39" s="88"/>
      <c r="I39" s="76"/>
    </row>
    <row r="40" spans="1:9" ht="15" customHeight="1">
      <c r="A40" s="89" t="s">
        <v>43</v>
      </c>
      <c r="B40" s="78"/>
      <c r="C40" s="84">
        <f t="shared" si="0"/>
        <v>3</v>
      </c>
      <c r="D40" s="85">
        <v>3</v>
      </c>
      <c r="E40" s="86"/>
      <c r="F40" s="74" t="s">
        <v>11</v>
      </c>
      <c r="G40" s="211" t="s">
        <v>132</v>
      </c>
      <c r="H40" s="88"/>
      <c r="I40" s="76"/>
    </row>
    <row r="41" spans="1:9" ht="15" customHeight="1">
      <c r="A41" s="89" t="s">
        <v>45</v>
      </c>
      <c r="B41" s="78"/>
      <c r="C41" s="84">
        <f t="shared" si="0"/>
        <v>5</v>
      </c>
      <c r="D41" s="85">
        <v>5</v>
      </c>
      <c r="E41" s="86"/>
      <c r="F41" s="74" t="s">
        <v>11</v>
      </c>
      <c r="G41" s="91"/>
      <c r="H41" s="85"/>
      <c r="I41" s="76"/>
    </row>
    <row r="42" spans="1:9" ht="15" customHeight="1">
      <c r="A42" s="89" t="s">
        <v>46</v>
      </c>
      <c r="B42" s="78"/>
      <c r="C42" s="84">
        <f t="shared" si="0"/>
        <v>4</v>
      </c>
      <c r="D42" s="85">
        <v>3</v>
      </c>
      <c r="E42" s="86">
        <v>1</v>
      </c>
      <c r="F42" s="74" t="s">
        <v>11</v>
      </c>
      <c r="G42" s="91"/>
      <c r="H42" s="85"/>
      <c r="I42" s="76"/>
    </row>
    <row r="43" spans="1:9" ht="15" customHeight="1">
      <c r="A43" s="89" t="s">
        <v>48</v>
      </c>
      <c r="B43" s="78"/>
      <c r="C43" s="84">
        <f t="shared" si="0"/>
        <v>3</v>
      </c>
      <c r="D43" s="85">
        <v>2</v>
      </c>
      <c r="E43" s="86">
        <v>1</v>
      </c>
      <c r="F43" s="74" t="s">
        <v>11</v>
      </c>
      <c r="G43" s="87"/>
      <c r="H43" s="88"/>
      <c r="I43" s="76"/>
    </row>
    <row r="44" spans="1:9" ht="15" customHeight="1">
      <c r="A44" s="89" t="s">
        <v>50</v>
      </c>
      <c r="B44" s="78"/>
      <c r="C44" s="84">
        <f t="shared" si="0"/>
        <v>1</v>
      </c>
      <c r="D44" s="85">
        <v>1</v>
      </c>
      <c r="E44" s="86"/>
      <c r="F44" s="74" t="s">
        <v>11</v>
      </c>
      <c r="G44" s="87"/>
      <c r="H44" s="88"/>
      <c r="I44" s="76"/>
    </row>
    <row r="45" spans="1:9" ht="15" customHeight="1" thickBot="1">
      <c r="A45" s="89" t="s">
        <v>51</v>
      </c>
      <c r="B45" s="78"/>
      <c r="C45" s="93">
        <f t="shared" si="0"/>
        <v>6</v>
      </c>
      <c r="D45" s="213">
        <v>6</v>
      </c>
      <c r="E45" s="95"/>
      <c r="F45" s="74" t="s">
        <v>11</v>
      </c>
      <c r="G45" s="91"/>
      <c r="H45" s="85"/>
      <c r="I45" s="76"/>
    </row>
    <row r="46" spans="1:9" ht="15" customHeight="1" thickBot="1">
      <c r="A46" s="89" t="s">
        <v>53</v>
      </c>
      <c r="B46" s="98"/>
      <c r="C46" s="93">
        <f t="shared" si="0"/>
        <v>0</v>
      </c>
      <c r="D46" s="194"/>
      <c r="E46" s="100"/>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107"/>
    </row>
    <row r="52" spans="1:9" ht="15" customHeight="1">
      <c r="A52" s="83" t="s">
        <v>64</v>
      </c>
      <c r="B52" s="102"/>
      <c r="C52" s="165">
        <f>SUM(D52:G52)</f>
        <v>46</v>
      </c>
      <c r="D52" s="214">
        <v>10</v>
      </c>
      <c r="E52" s="215">
        <v>11</v>
      </c>
      <c r="F52" s="214">
        <v>13</v>
      </c>
      <c r="G52" s="216">
        <v>12</v>
      </c>
      <c r="H52" s="74" t="s">
        <v>11</v>
      </c>
      <c r="I52" s="112"/>
    </row>
    <row r="53" spans="1:9" ht="15" customHeight="1">
      <c r="A53" s="89" t="s">
        <v>65</v>
      </c>
      <c r="B53" s="102"/>
      <c r="C53" s="169">
        <f>SUM(D53:G53)</f>
        <v>105</v>
      </c>
      <c r="D53" s="217"/>
      <c r="E53" s="218"/>
      <c r="F53" s="217"/>
      <c r="G53" s="219">
        <v>105</v>
      </c>
      <c r="H53" s="74" t="s">
        <v>11</v>
      </c>
      <c r="I53" s="112"/>
    </row>
    <row r="54" spans="1:9" ht="15" customHeight="1">
      <c r="A54" s="83" t="s">
        <v>66</v>
      </c>
      <c r="B54" s="102"/>
      <c r="C54" s="169">
        <f>SUM(D54:G54)</f>
        <v>8</v>
      </c>
      <c r="D54" s="217">
        <v>2</v>
      </c>
      <c r="E54" s="218">
        <v>2</v>
      </c>
      <c r="F54" s="217">
        <v>2</v>
      </c>
      <c r="G54" s="219">
        <v>2</v>
      </c>
      <c r="H54" s="74" t="s">
        <v>11</v>
      </c>
      <c r="I54" s="112"/>
    </row>
    <row r="55" spans="1:9" ht="15" customHeight="1" thickBot="1">
      <c r="A55" s="89"/>
      <c r="B55" s="102"/>
      <c r="C55" s="130"/>
      <c r="D55" s="131"/>
      <c r="E55" s="131"/>
      <c r="F55" s="131"/>
      <c r="G55" s="131"/>
      <c r="H55" s="120"/>
      <c r="I55" s="112"/>
    </row>
    <row r="56" spans="1:9" ht="15" customHeight="1" thickBot="1">
      <c r="A56" s="89" t="s">
        <v>67</v>
      </c>
      <c r="B56" s="102"/>
      <c r="C56" s="174">
        <f>SUM(D56:G56)</f>
        <v>12</v>
      </c>
      <c r="D56" s="220">
        <v>5</v>
      </c>
      <c r="E56" s="221">
        <v>3</v>
      </c>
      <c r="F56" s="220">
        <v>2</v>
      </c>
      <c r="G56" s="222">
        <v>2</v>
      </c>
      <c r="H56" s="74" t="s">
        <v>11</v>
      </c>
      <c r="I56" s="112"/>
    </row>
    <row r="57" spans="1:9" ht="15" customHeight="1" thickBot="1">
      <c r="A57" s="89"/>
      <c r="B57" s="102"/>
      <c r="C57" s="130"/>
      <c r="D57" s="131"/>
      <c r="E57" s="131"/>
      <c r="F57" s="131"/>
      <c r="G57" s="131"/>
      <c r="H57" s="120"/>
      <c r="I57" s="112"/>
    </row>
    <row r="58" spans="1:9" ht="15" customHeight="1">
      <c r="A58" s="89" t="s">
        <v>68</v>
      </c>
      <c r="B58" s="102"/>
      <c r="C58" s="165">
        <f>SUM(D58:G58)</f>
        <v>2</v>
      </c>
      <c r="D58" s="214"/>
      <c r="E58" s="215"/>
      <c r="F58" s="214"/>
      <c r="G58" s="216">
        <v>2</v>
      </c>
      <c r="H58" s="74" t="s">
        <v>11</v>
      </c>
      <c r="I58" s="125"/>
    </row>
    <row r="59" spans="1:9" ht="15" customHeight="1">
      <c r="A59" s="89" t="s">
        <v>69</v>
      </c>
      <c r="B59" s="102"/>
      <c r="C59" s="169">
        <f>SUM(D59:G59)</f>
        <v>6</v>
      </c>
      <c r="D59" s="217">
        <v>2</v>
      </c>
      <c r="E59" s="218"/>
      <c r="F59" s="217">
        <v>4</v>
      </c>
      <c r="G59" s="219"/>
      <c r="H59" s="74" t="s">
        <v>11</v>
      </c>
      <c r="I59" s="112"/>
    </row>
    <row r="60" spans="1:9" ht="15" customHeight="1" thickBot="1">
      <c r="A60" s="89" t="s">
        <v>70</v>
      </c>
      <c r="B60" s="102"/>
      <c r="C60" s="178">
        <f>SUM(D60:G60)</f>
        <v>66</v>
      </c>
      <c r="D60" s="223"/>
      <c r="E60" s="224"/>
      <c r="F60" s="223"/>
      <c r="G60" s="225">
        <v>66</v>
      </c>
      <c r="H60" s="74" t="s">
        <v>11</v>
      </c>
      <c r="I60" s="125"/>
    </row>
    <row r="61" spans="1:9" ht="15" customHeight="1">
      <c r="A61" s="89"/>
      <c r="B61" s="130"/>
      <c r="C61" s="131"/>
      <c r="D61" s="131"/>
      <c r="E61" s="102"/>
      <c r="F61" s="76"/>
      <c r="G61" s="76"/>
      <c r="H61" s="76"/>
      <c r="I61" s="76"/>
    </row>
    <row r="62" spans="1:9" ht="15" customHeight="1">
      <c r="A62" s="89" t="s">
        <v>71</v>
      </c>
      <c r="B62" s="130"/>
      <c r="C62" s="183">
        <v>6</v>
      </c>
      <c r="D62" s="74" t="s">
        <v>11</v>
      </c>
      <c r="E62" s="133"/>
      <c r="F62" s="76"/>
      <c r="G62" s="76"/>
      <c r="H62" s="76"/>
      <c r="I62" s="76"/>
    </row>
    <row r="63" spans="1:9" ht="15" customHeight="1">
      <c r="A63" s="89" t="s">
        <v>72</v>
      </c>
      <c r="B63" s="130"/>
      <c r="C63" s="183">
        <v>13</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84">
        <v>55</v>
      </c>
      <c r="G69" s="137" t="s">
        <v>11</v>
      </c>
      <c r="H69" s="546"/>
      <c r="I69" s="138"/>
    </row>
    <row r="70" spans="1:9" s="2" customFormat="1" ht="14.25" customHeight="1">
      <c r="A70" s="547" t="s">
        <v>77</v>
      </c>
      <c r="B70" s="547"/>
      <c r="C70" s="547"/>
      <c r="D70" s="547"/>
      <c r="E70" s="548"/>
      <c r="F70" s="208">
        <v>5</v>
      </c>
      <c r="G70" s="137" t="s">
        <v>11</v>
      </c>
      <c r="H70" s="546"/>
      <c r="I70" s="138"/>
    </row>
    <row r="71" spans="1:9" s="2" customFormat="1" ht="30.75" customHeight="1">
      <c r="A71" s="549"/>
      <c r="B71" s="550"/>
      <c r="C71" s="550"/>
      <c r="D71" s="550"/>
      <c r="E71" s="551"/>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8">
    <mergeCell ref="H18:H20"/>
    <mergeCell ref="A1:D1"/>
    <mergeCell ref="E1:F1"/>
    <mergeCell ref="D6:F6"/>
    <mergeCell ref="A13:G13"/>
    <mergeCell ref="D18:F18"/>
    <mergeCell ref="H27:H30"/>
    <mergeCell ref="A33:G33"/>
    <mergeCell ref="A50:A51"/>
    <mergeCell ref="C50:C51"/>
    <mergeCell ref="D50:E50"/>
    <mergeCell ref="F50:G50"/>
    <mergeCell ref="A67:G67"/>
    <mergeCell ref="A68:G68"/>
    <mergeCell ref="H68:H71"/>
    <mergeCell ref="A69:E69"/>
    <mergeCell ref="A70:E70"/>
    <mergeCell ref="A71:E71"/>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xl/worksheets/sheet7.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34">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107.7109375" style="2" customWidth="1"/>
    <col min="10" max="21" width="9.140625" style="2" customWidth="1"/>
  </cols>
  <sheetData>
    <row r="1" spans="1:9" ht="18.75">
      <c r="A1" s="536" t="s">
        <v>133</v>
      </c>
      <c r="B1" s="536"/>
      <c r="C1" s="536"/>
      <c r="D1" s="536"/>
      <c r="E1" s="537" t="s">
        <v>100</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144" t="s">
        <v>134</v>
      </c>
      <c r="I6" s="12"/>
    </row>
    <row r="7" spans="1:9" ht="15" customHeight="1" thickBot="1">
      <c r="A7" s="7"/>
      <c r="B7" s="7"/>
      <c r="C7" s="13"/>
      <c r="D7" s="14" t="s">
        <v>6</v>
      </c>
      <c r="E7" s="14" t="s">
        <v>7</v>
      </c>
      <c r="F7" s="15" t="s">
        <v>8</v>
      </c>
      <c r="G7" s="7"/>
      <c r="H7" s="16" t="s">
        <v>135</v>
      </c>
      <c r="I7" s="17"/>
    </row>
    <row r="8" spans="1:9" ht="15" customHeight="1">
      <c r="A8" s="18" t="s">
        <v>9</v>
      </c>
      <c r="B8" s="7"/>
      <c r="C8" s="19"/>
      <c r="D8" s="20"/>
      <c r="E8" s="20"/>
      <c r="F8" s="21"/>
      <c r="G8" s="7"/>
      <c r="H8" s="16"/>
      <c r="I8" s="17"/>
    </row>
    <row r="9" spans="1:9" ht="15" customHeight="1">
      <c r="A9" s="7"/>
      <c r="B9" s="7" t="s">
        <v>10</v>
      </c>
      <c r="C9" s="22">
        <v>60</v>
      </c>
      <c r="D9" s="23">
        <v>20</v>
      </c>
      <c r="E9" s="23">
        <v>30</v>
      </c>
      <c r="F9" s="24">
        <v>10</v>
      </c>
      <c r="G9" s="7" t="s">
        <v>11</v>
      </c>
      <c r="H9" s="16"/>
      <c r="I9" s="17"/>
    </row>
    <row r="10" spans="1:9" ht="15" customHeight="1" thickBot="1">
      <c r="A10" s="7"/>
      <c r="B10" s="7" t="s">
        <v>12</v>
      </c>
      <c r="C10" s="22">
        <v>700</v>
      </c>
      <c r="D10" s="25">
        <v>230</v>
      </c>
      <c r="E10" s="25">
        <v>240</v>
      </c>
      <c r="F10" s="26">
        <v>230</v>
      </c>
      <c r="G10" s="7" t="s">
        <v>11</v>
      </c>
      <c r="H10" s="16"/>
      <c r="I10" s="17"/>
    </row>
    <row r="11" spans="1:9" ht="15" customHeight="1" thickBot="1">
      <c r="A11" s="7"/>
      <c r="B11" s="7" t="s">
        <v>13</v>
      </c>
      <c r="C11" s="27">
        <v>900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5061</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244" t="s">
        <v>136</v>
      </c>
      <c r="I18" s="41"/>
    </row>
    <row r="19" spans="1:9" ht="15" customHeight="1" thickBot="1">
      <c r="A19" s="42"/>
      <c r="B19" s="42"/>
      <c r="C19" s="43" t="s">
        <v>19</v>
      </c>
      <c r="D19" s="44" t="s">
        <v>20</v>
      </c>
      <c r="E19" s="44" t="s">
        <v>21</v>
      </c>
      <c r="F19" s="45" t="s">
        <v>22</v>
      </c>
      <c r="G19" s="34"/>
      <c r="H19" s="46"/>
      <c r="I19" s="47"/>
    </row>
    <row r="20" spans="1:9" ht="15" customHeight="1">
      <c r="A20" s="33" t="s">
        <v>23</v>
      </c>
      <c r="B20" s="33"/>
      <c r="C20" s="48"/>
      <c r="D20" s="31"/>
      <c r="E20" s="31"/>
      <c r="F20" s="49"/>
      <c r="G20" s="34"/>
      <c r="H20" s="46"/>
      <c r="I20" s="47"/>
    </row>
    <row r="21" spans="1:9" ht="15" customHeight="1">
      <c r="A21" s="33"/>
      <c r="B21" s="33" t="s">
        <v>24</v>
      </c>
      <c r="C21" s="148">
        <f>SUM(D21:F21)</f>
        <v>4</v>
      </c>
      <c r="D21" s="52">
        <v>4</v>
      </c>
      <c r="E21" s="52"/>
      <c r="F21" s="53"/>
      <c r="G21" s="33" t="s">
        <v>11</v>
      </c>
      <c r="H21" s="46"/>
      <c r="I21" s="47"/>
    </row>
    <row r="22" spans="1:9" ht="15" customHeight="1">
      <c r="A22" s="33"/>
      <c r="B22" s="33" t="s">
        <v>25</v>
      </c>
      <c r="C22" s="148">
        <f>SUM(D22:F22)</f>
        <v>1016</v>
      </c>
      <c r="D22" s="52">
        <v>857</v>
      </c>
      <c r="E22" s="52">
        <v>159</v>
      </c>
      <c r="F22" s="53"/>
      <c r="G22" s="33" t="s">
        <v>11</v>
      </c>
      <c r="H22" s="46"/>
      <c r="I22" s="47"/>
    </row>
    <row r="23" spans="1:9" ht="15" customHeight="1">
      <c r="A23" s="33"/>
      <c r="B23" s="33" t="s">
        <v>26</v>
      </c>
      <c r="C23" s="148">
        <f>SUM(D23:F23)</f>
        <v>1829</v>
      </c>
      <c r="D23" s="52">
        <v>1829</v>
      </c>
      <c r="E23" s="52"/>
      <c r="F23" s="53"/>
      <c r="G23" s="33" t="s">
        <v>11</v>
      </c>
      <c r="H23" s="46"/>
      <c r="I23" s="47"/>
    </row>
    <row r="24" spans="1:9" ht="15" customHeight="1" thickBot="1">
      <c r="A24" s="33"/>
      <c r="B24" s="33" t="s">
        <v>27</v>
      </c>
      <c r="C24" s="149">
        <f>SUM(D24:F24)</f>
        <v>832</v>
      </c>
      <c r="D24" s="56">
        <v>832</v>
      </c>
      <c r="E24" s="56"/>
      <c r="F24" s="57"/>
      <c r="G24" s="33" t="s">
        <v>11</v>
      </c>
      <c r="H24" s="46"/>
      <c r="I24" s="47"/>
    </row>
    <row r="25" spans="1:9" ht="15" customHeight="1">
      <c r="A25" s="33"/>
      <c r="B25" s="33"/>
      <c r="C25" s="58"/>
      <c r="D25" s="58"/>
      <c r="E25" s="58"/>
      <c r="F25" s="58"/>
      <c r="G25" s="189"/>
      <c r="H25" s="46"/>
      <c r="I25" s="47"/>
    </row>
    <row r="26" spans="1:9" ht="15" customHeight="1" thickBot="1">
      <c r="A26" s="36"/>
      <c r="B26" s="33"/>
      <c r="C26" s="58"/>
      <c r="D26" s="58"/>
      <c r="E26" s="58"/>
      <c r="F26" s="58"/>
      <c r="G26" s="189"/>
      <c r="H26" s="60"/>
      <c r="I26" s="47"/>
    </row>
    <row r="27" spans="1:9" ht="15" customHeight="1">
      <c r="A27" s="33" t="s">
        <v>28</v>
      </c>
      <c r="B27" s="33" t="s">
        <v>10</v>
      </c>
      <c r="C27" s="150">
        <f>SUM(D27:F27)</f>
        <v>49</v>
      </c>
      <c r="D27" s="63">
        <v>49</v>
      </c>
      <c r="E27" s="63"/>
      <c r="F27" s="151"/>
      <c r="G27" s="33" t="s">
        <v>11</v>
      </c>
      <c r="H27" s="46"/>
      <c r="I27" s="47"/>
    </row>
    <row r="28" spans="1:9" ht="15" customHeight="1">
      <c r="A28" s="33" t="s">
        <v>29</v>
      </c>
      <c r="B28" s="33" t="s">
        <v>12</v>
      </c>
      <c r="C28" s="148">
        <f>SUM(D28:F28)</f>
        <v>566</v>
      </c>
      <c r="D28" s="52">
        <v>566</v>
      </c>
      <c r="E28" s="52"/>
      <c r="F28" s="152"/>
      <c r="G28" s="33" t="s">
        <v>11</v>
      </c>
      <c r="H28" s="46"/>
      <c r="I28" s="47"/>
    </row>
    <row r="29" spans="1:9" ht="15" customHeight="1">
      <c r="A29" s="33"/>
      <c r="B29" s="33" t="s">
        <v>13</v>
      </c>
      <c r="C29" s="148">
        <f>SUM(D29:F29)</f>
        <v>428</v>
      </c>
      <c r="D29" s="52">
        <v>428</v>
      </c>
      <c r="E29" s="52"/>
      <c r="F29" s="152"/>
      <c r="G29" s="33" t="s">
        <v>11</v>
      </c>
      <c r="H29" s="46"/>
      <c r="I29" s="47"/>
    </row>
    <row r="30" spans="1:9" ht="15" customHeight="1" thickBot="1">
      <c r="A30" s="33"/>
      <c r="B30" s="33" t="s">
        <v>30</v>
      </c>
      <c r="C30" s="149">
        <f>SUM(D30:F30)</f>
        <v>193</v>
      </c>
      <c r="D30" s="56">
        <v>193</v>
      </c>
      <c r="E30" s="56"/>
      <c r="F30" s="153"/>
      <c r="G30" s="33" t="s">
        <v>11</v>
      </c>
      <c r="H30" s="67"/>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4</v>
      </c>
      <c r="D37" s="85">
        <v>4</v>
      </c>
      <c r="E37" s="86">
        <v>0</v>
      </c>
      <c r="F37" s="74" t="s">
        <v>11</v>
      </c>
      <c r="G37" s="87" t="s">
        <v>137</v>
      </c>
      <c r="H37" s="88"/>
      <c r="I37" s="76"/>
    </row>
    <row r="38" spans="1:9" ht="15" customHeight="1">
      <c r="A38" s="89" t="s">
        <v>39</v>
      </c>
      <c r="B38" s="78"/>
      <c r="C38" s="84">
        <f t="shared" si="0"/>
        <v>2</v>
      </c>
      <c r="D38" s="85">
        <v>2</v>
      </c>
      <c r="E38" s="86">
        <v>0</v>
      </c>
      <c r="F38" s="74" t="s">
        <v>11</v>
      </c>
      <c r="G38" s="87" t="s">
        <v>138</v>
      </c>
      <c r="H38" s="88"/>
      <c r="I38" s="76"/>
    </row>
    <row r="39" spans="1:9" ht="15" customHeight="1">
      <c r="A39" s="83" t="s">
        <v>41</v>
      </c>
      <c r="B39" s="78"/>
      <c r="C39" s="84">
        <f t="shared" si="0"/>
        <v>5</v>
      </c>
      <c r="D39" s="85">
        <v>4</v>
      </c>
      <c r="E39" s="86">
        <v>1</v>
      </c>
      <c r="F39" s="74" t="s">
        <v>11</v>
      </c>
      <c r="G39" s="87" t="s">
        <v>139</v>
      </c>
      <c r="H39" s="88"/>
      <c r="I39" s="76"/>
    </row>
    <row r="40" spans="1:9" ht="15" customHeight="1">
      <c r="A40" s="89" t="s">
        <v>43</v>
      </c>
      <c r="B40" s="78"/>
      <c r="C40" s="84">
        <f t="shared" si="0"/>
        <v>5</v>
      </c>
      <c r="D40" s="85">
        <v>1</v>
      </c>
      <c r="E40" s="86">
        <v>4</v>
      </c>
      <c r="F40" s="74" t="s">
        <v>11</v>
      </c>
      <c r="G40" s="87" t="s">
        <v>140</v>
      </c>
      <c r="H40" s="88"/>
      <c r="I40" s="76"/>
    </row>
    <row r="41" spans="1:9" ht="15" customHeight="1">
      <c r="A41" s="89" t="s">
        <v>45</v>
      </c>
      <c r="B41" s="78"/>
      <c r="C41" s="84">
        <f t="shared" si="0"/>
        <v>4</v>
      </c>
      <c r="D41" s="85">
        <v>1</v>
      </c>
      <c r="E41" s="86">
        <v>3</v>
      </c>
      <c r="F41" s="74" t="s">
        <v>11</v>
      </c>
      <c r="G41" s="91" t="s">
        <v>141</v>
      </c>
      <c r="H41" s="85"/>
      <c r="I41" s="76"/>
    </row>
    <row r="42" spans="1:9" ht="15" customHeight="1">
      <c r="A42" s="89" t="s">
        <v>46</v>
      </c>
      <c r="B42" s="78"/>
      <c r="C42" s="84">
        <f t="shared" si="0"/>
        <v>6</v>
      </c>
      <c r="D42" s="85">
        <v>5</v>
      </c>
      <c r="E42" s="86">
        <v>1</v>
      </c>
      <c r="F42" s="74" t="s">
        <v>11</v>
      </c>
      <c r="G42" s="91"/>
      <c r="H42" s="85"/>
      <c r="I42" s="76"/>
    </row>
    <row r="43" spans="1:9" ht="15" customHeight="1">
      <c r="A43" s="89" t="s">
        <v>48</v>
      </c>
      <c r="B43" s="78"/>
      <c r="C43" s="84">
        <f t="shared" si="0"/>
        <v>3</v>
      </c>
      <c r="D43" s="85">
        <v>1</v>
      </c>
      <c r="E43" s="86">
        <v>2</v>
      </c>
      <c r="F43" s="74" t="s">
        <v>11</v>
      </c>
      <c r="G43" s="87"/>
      <c r="H43" s="88"/>
      <c r="I43" s="76"/>
    </row>
    <row r="44" spans="1:9" ht="15" customHeight="1">
      <c r="A44" s="89" t="s">
        <v>50</v>
      </c>
      <c r="B44" s="78"/>
      <c r="C44" s="84">
        <f t="shared" si="0"/>
        <v>0</v>
      </c>
      <c r="D44" s="85"/>
      <c r="E44" s="86"/>
      <c r="F44" s="74" t="s">
        <v>11</v>
      </c>
      <c r="G44" s="87"/>
      <c r="H44" s="88"/>
      <c r="I44" s="76"/>
    </row>
    <row r="45" spans="1:9" ht="15" customHeight="1" thickBot="1">
      <c r="A45" s="89" t="s">
        <v>51</v>
      </c>
      <c r="B45" s="78"/>
      <c r="C45" s="93">
        <f t="shared" si="0"/>
        <v>7</v>
      </c>
      <c r="D45" s="213">
        <v>7</v>
      </c>
      <c r="E45" s="95">
        <v>0</v>
      </c>
      <c r="F45" s="74" t="s">
        <v>11</v>
      </c>
      <c r="G45" s="91"/>
      <c r="H45" s="85"/>
      <c r="I45" s="76"/>
    </row>
    <row r="46" spans="1:9" ht="15" customHeight="1" thickBot="1">
      <c r="A46" s="89" t="s">
        <v>53</v>
      </c>
      <c r="B46" s="98"/>
      <c r="C46" s="93">
        <f t="shared" si="0"/>
        <v>7</v>
      </c>
      <c r="D46" s="194">
        <v>4</v>
      </c>
      <c r="E46" s="100">
        <v>3</v>
      </c>
      <c r="F46" s="74"/>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112" t="s">
        <v>142</v>
      </c>
    </row>
    <row r="52" spans="1:9" ht="15" customHeight="1">
      <c r="A52" s="83" t="s">
        <v>64</v>
      </c>
      <c r="B52" s="102"/>
      <c r="C52" s="165">
        <f>SUM(D52:G52)</f>
        <v>68</v>
      </c>
      <c r="D52" s="195">
        <v>4</v>
      </c>
      <c r="E52" s="196">
        <v>18</v>
      </c>
      <c r="F52" s="195">
        <v>5</v>
      </c>
      <c r="G52" s="197">
        <v>41</v>
      </c>
      <c r="H52" s="74" t="s">
        <v>11</v>
      </c>
      <c r="I52" s="112" t="s">
        <v>143</v>
      </c>
    </row>
    <row r="53" spans="1:9" ht="15" customHeight="1">
      <c r="A53" s="89" t="s">
        <v>65</v>
      </c>
      <c r="B53" s="102"/>
      <c r="C53" s="169">
        <f>SUM(D53:G53)</f>
        <v>11</v>
      </c>
      <c r="D53" s="198">
        <v>1</v>
      </c>
      <c r="E53" s="199">
        <v>5</v>
      </c>
      <c r="F53" s="198">
        <v>1</v>
      </c>
      <c r="G53" s="200">
        <v>4</v>
      </c>
      <c r="H53" s="74" t="s">
        <v>11</v>
      </c>
      <c r="I53" s="112" t="s">
        <v>144</v>
      </c>
    </row>
    <row r="54" spans="1:9" ht="15" customHeight="1">
      <c r="A54" s="83" t="s">
        <v>66</v>
      </c>
      <c r="B54" s="102"/>
      <c r="C54" s="169">
        <f>SUM(D54:G54)</f>
        <v>9</v>
      </c>
      <c r="D54" s="198">
        <v>1</v>
      </c>
      <c r="E54" s="199">
        <v>3</v>
      </c>
      <c r="F54" s="198">
        <v>1</v>
      </c>
      <c r="G54" s="200">
        <v>4</v>
      </c>
      <c r="H54" s="74" t="s">
        <v>11</v>
      </c>
      <c r="I54" s="112" t="s">
        <v>145</v>
      </c>
    </row>
    <row r="55" spans="1:9" ht="15" customHeight="1" thickBot="1">
      <c r="A55" s="89"/>
      <c r="B55" s="102"/>
      <c r="C55" s="130"/>
      <c r="D55" s="201"/>
      <c r="E55" s="201"/>
      <c r="F55" s="201"/>
      <c r="G55" s="201"/>
      <c r="H55" s="106"/>
      <c r="I55" s="112"/>
    </row>
    <row r="56" spans="1:9" ht="15" customHeight="1" thickBot="1">
      <c r="A56" s="89" t="s">
        <v>67</v>
      </c>
      <c r="B56" s="102"/>
      <c r="C56" s="174">
        <f>SUM(D56:G56)</f>
        <v>18</v>
      </c>
      <c r="D56" s="202">
        <v>3</v>
      </c>
      <c r="E56" s="203">
        <v>4</v>
      </c>
      <c r="F56" s="202">
        <v>3</v>
      </c>
      <c r="G56" s="204">
        <v>8</v>
      </c>
      <c r="H56" s="74" t="s">
        <v>11</v>
      </c>
      <c r="I56" s="112"/>
    </row>
    <row r="57" spans="1:9" ht="15" customHeight="1" thickBot="1">
      <c r="A57" s="89"/>
      <c r="B57" s="102"/>
      <c r="C57" s="130"/>
      <c r="D57" s="201"/>
      <c r="E57" s="201"/>
      <c r="F57" s="201"/>
      <c r="G57" s="201"/>
      <c r="H57" s="106"/>
      <c r="I57" s="112"/>
    </row>
    <row r="58" spans="1:9" ht="15" customHeight="1">
      <c r="A58" s="89" t="s">
        <v>68</v>
      </c>
      <c r="B58" s="102"/>
      <c r="C58" s="165">
        <f>SUM(D58:G58)</f>
        <v>5</v>
      </c>
      <c r="D58" s="195">
        <v>1</v>
      </c>
      <c r="E58" s="196">
        <v>1</v>
      </c>
      <c r="F58" s="195">
        <v>0</v>
      </c>
      <c r="G58" s="197">
        <v>3</v>
      </c>
      <c r="H58" s="74" t="s">
        <v>11</v>
      </c>
      <c r="I58" s="125"/>
    </row>
    <row r="59" spans="1:9" ht="15" customHeight="1">
      <c r="A59" s="89" t="s">
        <v>69</v>
      </c>
      <c r="B59" s="102"/>
      <c r="C59" s="169">
        <f>SUM(D59:G59)</f>
        <v>12</v>
      </c>
      <c r="D59" s="198">
        <v>3</v>
      </c>
      <c r="E59" s="199">
        <v>2</v>
      </c>
      <c r="F59" s="198">
        <v>1</v>
      </c>
      <c r="G59" s="200">
        <v>6</v>
      </c>
      <c r="H59" s="74" t="s">
        <v>11</v>
      </c>
      <c r="I59" s="112"/>
    </row>
    <row r="60" spans="1:9" ht="15" customHeight="1" thickBot="1">
      <c r="A60" s="89" t="s">
        <v>70</v>
      </c>
      <c r="B60" s="102"/>
      <c r="C60" s="178">
        <f>SUM(D60:G60)</f>
        <v>34</v>
      </c>
      <c r="D60" s="205">
        <v>0</v>
      </c>
      <c r="E60" s="206">
        <v>7</v>
      </c>
      <c r="F60" s="205">
        <v>0</v>
      </c>
      <c r="G60" s="207">
        <v>27</v>
      </c>
      <c r="H60" s="74" t="s">
        <v>11</v>
      </c>
      <c r="I60" s="125"/>
    </row>
    <row r="61" spans="1:9" ht="15" customHeight="1">
      <c r="A61" s="89"/>
      <c r="B61" s="130"/>
      <c r="C61" s="201"/>
      <c r="D61" s="201"/>
      <c r="E61" s="102"/>
      <c r="F61" s="76"/>
      <c r="G61" s="76"/>
      <c r="H61" s="76"/>
      <c r="I61" s="76"/>
    </row>
    <row r="62" spans="1:9" ht="15" customHeight="1">
      <c r="A62" s="89" t="s">
        <v>71</v>
      </c>
      <c r="B62" s="130"/>
      <c r="C62" s="183">
        <v>13</v>
      </c>
      <c r="D62" s="74" t="s">
        <v>11</v>
      </c>
      <c r="E62" s="133"/>
      <c r="F62" s="76"/>
      <c r="G62" s="76"/>
      <c r="H62" s="76"/>
      <c r="I62" s="76"/>
    </row>
    <row r="63" spans="1:9" ht="15" customHeight="1">
      <c r="A63" s="89" t="s">
        <v>72</v>
      </c>
      <c r="B63" s="130"/>
      <c r="C63" s="183">
        <v>13</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84">
        <v>72</v>
      </c>
      <c r="G69" s="137" t="s">
        <v>11</v>
      </c>
      <c r="H69" s="546"/>
      <c r="I69" s="138"/>
    </row>
    <row r="70" spans="1:9" s="2" customFormat="1" ht="14.25" customHeight="1">
      <c r="A70" s="547" t="s">
        <v>77</v>
      </c>
      <c r="B70" s="547"/>
      <c r="C70" s="547"/>
      <c r="D70" s="547"/>
      <c r="E70" s="548"/>
      <c r="F70" s="208">
        <v>8</v>
      </c>
      <c r="G70" s="137" t="s">
        <v>11</v>
      </c>
      <c r="H70" s="546"/>
      <c r="I70" s="138"/>
    </row>
    <row r="71" spans="1:9" s="2" customFormat="1" ht="30.75" customHeight="1">
      <c r="A71" s="549"/>
      <c r="B71" s="563"/>
      <c r="C71" s="563"/>
      <c r="D71" s="563"/>
      <c r="E71" s="564"/>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6">
    <mergeCell ref="A33:G33"/>
    <mergeCell ref="A1:D1"/>
    <mergeCell ref="E1:F1"/>
    <mergeCell ref="D6:F6"/>
    <mergeCell ref="A13:G13"/>
    <mergeCell ref="D18:F18"/>
    <mergeCell ref="H68:H71"/>
    <mergeCell ref="A69:E69"/>
    <mergeCell ref="A70:E70"/>
    <mergeCell ref="A71:E71"/>
    <mergeCell ref="A50:A51"/>
    <mergeCell ref="C50:C51"/>
    <mergeCell ref="D50:E50"/>
    <mergeCell ref="F50:G50"/>
    <mergeCell ref="A67:G67"/>
    <mergeCell ref="A68:G68"/>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xl/worksheets/sheet8.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1">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57.00390625" style="2" customWidth="1"/>
    <col min="10" max="21" width="9.140625" style="2" customWidth="1"/>
  </cols>
  <sheetData>
    <row r="1" spans="1:9" ht="18.75">
      <c r="A1" s="536" t="s">
        <v>146</v>
      </c>
      <c r="B1" s="536"/>
      <c r="C1" s="536"/>
      <c r="D1" s="536"/>
      <c r="E1" s="537" t="s">
        <v>147</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144"/>
      <c r="I6" s="12"/>
    </row>
    <row r="7" spans="1:9" ht="15" customHeight="1" thickBot="1">
      <c r="A7" s="7"/>
      <c r="B7" s="7"/>
      <c r="C7" s="13"/>
      <c r="D7" s="14" t="s">
        <v>6</v>
      </c>
      <c r="E7" s="14" t="s">
        <v>7</v>
      </c>
      <c r="F7" s="15" t="s">
        <v>8</v>
      </c>
      <c r="G7" s="7"/>
      <c r="H7" s="16"/>
      <c r="I7" s="17"/>
    </row>
    <row r="8" spans="1:9" ht="15" customHeight="1">
      <c r="A8" s="18" t="s">
        <v>9</v>
      </c>
      <c r="B8" s="7"/>
      <c r="C8" s="19"/>
      <c r="D8" s="20"/>
      <c r="E8" s="20"/>
      <c r="F8" s="21"/>
      <c r="G8" s="7"/>
      <c r="H8" s="16"/>
      <c r="I8" s="17"/>
    </row>
    <row r="9" spans="1:9" ht="15" customHeight="1">
      <c r="A9" s="7"/>
      <c r="B9" s="7" t="s">
        <v>10</v>
      </c>
      <c r="C9" s="22">
        <f>SUM(D9:F9)</f>
        <v>35</v>
      </c>
      <c r="D9" s="23">
        <v>19</v>
      </c>
      <c r="E9" s="23">
        <v>16</v>
      </c>
      <c r="F9" s="24"/>
      <c r="G9" s="7" t="s">
        <v>11</v>
      </c>
      <c r="H9" s="16"/>
      <c r="I9" s="17"/>
    </row>
    <row r="10" spans="1:9" ht="15" customHeight="1" thickBot="1">
      <c r="A10" s="7"/>
      <c r="B10" s="7" t="s">
        <v>12</v>
      </c>
      <c r="C10" s="22">
        <f>SUM(D10:F10)</f>
        <v>450</v>
      </c>
      <c r="D10" s="25">
        <v>200</v>
      </c>
      <c r="E10" s="25">
        <v>150</v>
      </c>
      <c r="F10" s="26">
        <v>100</v>
      </c>
      <c r="G10" s="7" t="s">
        <v>11</v>
      </c>
      <c r="H10" s="16"/>
      <c r="I10" s="17"/>
    </row>
    <row r="11" spans="1:9" ht="15" customHeight="1" thickBot="1">
      <c r="A11" s="7"/>
      <c r="B11" s="7" t="s">
        <v>13</v>
      </c>
      <c r="C11" s="27">
        <v>550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2015</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147"/>
      <c r="I18" s="41"/>
    </row>
    <row r="19" spans="1:9" ht="15" customHeight="1" thickBot="1">
      <c r="A19" s="42"/>
      <c r="B19" s="42"/>
      <c r="C19" s="43" t="s">
        <v>19</v>
      </c>
      <c r="D19" s="44" t="s">
        <v>20</v>
      </c>
      <c r="E19" s="44" t="s">
        <v>21</v>
      </c>
      <c r="F19" s="45" t="s">
        <v>22</v>
      </c>
      <c r="G19" s="34"/>
      <c r="H19" s="46"/>
      <c r="I19" s="47"/>
    </row>
    <row r="20" spans="1:9" ht="15" customHeight="1">
      <c r="A20" s="33" t="s">
        <v>23</v>
      </c>
      <c r="B20" s="33"/>
      <c r="C20" s="48"/>
      <c r="D20" s="31"/>
      <c r="E20" s="31"/>
      <c r="F20" s="49"/>
      <c r="G20" s="34"/>
      <c r="H20" s="46"/>
      <c r="I20" s="47"/>
    </row>
    <row r="21" spans="1:9" ht="15" customHeight="1">
      <c r="A21" s="33"/>
      <c r="B21" s="33" t="s">
        <v>24</v>
      </c>
      <c r="C21" s="148">
        <f>SUM(D21:F21)</f>
        <v>1</v>
      </c>
      <c r="D21" s="52">
        <v>1</v>
      </c>
      <c r="E21" s="52"/>
      <c r="F21" s="53"/>
      <c r="G21" s="33" t="s">
        <v>11</v>
      </c>
      <c r="H21" s="46"/>
      <c r="I21" s="47"/>
    </row>
    <row r="22" spans="1:9" ht="15" customHeight="1">
      <c r="A22" s="33"/>
      <c r="B22" s="33" t="s">
        <v>25</v>
      </c>
      <c r="C22" s="148">
        <f>SUM(D22:F22)</f>
        <v>534</v>
      </c>
      <c r="D22" s="52">
        <v>381</v>
      </c>
      <c r="E22" s="52">
        <v>153</v>
      </c>
      <c r="F22" s="53"/>
      <c r="G22" s="33" t="s">
        <v>11</v>
      </c>
      <c r="H22" s="46"/>
      <c r="I22" s="47"/>
    </row>
    <row r="23" spans="1:9" ht="15" customHeight="1">
      <c r="A23" s="33"/>
      <c r="B23" s="33" t="s">
        <v>26</v>
      </c>
      <c r="C23" s="148">
        <f>SUM(D23:F23)</f>
        <v>413</v>
      </c>
      <c r="D23" s="52">
        <v>413</v>
      </c>
      <c r="E23" s="52"/>
      <c r="F23" s="53" t="s">
        <v>148</v>
      </c>
      <c r="G23" s="33" t="s">
        <v>11</v>
      </c>
      <c r="H23" s="46" t="s">
        <v>149</v>
      </c>
      <c r="I23" s="47"/>
    </row>
    <row r="24" spans="1:9" ht="15" customHeight="1" thickBot="1">
      <c r="A24" s="33"/>
      <c r="B24" s="33" t="s">
        <v>27</v>
      </c>
      <c r="C24" s="149">
        <f>SUM(D24:F24)</f>
        <v>166</v>
      </c>
      <c r="D24" s="56">
        <v>166</v>
      </c>
      <c r="E24" s="56"/>
      <c r="F24" s="57"/>
      <c r="G24" s="33" t="s">
        <v>11</v>
      </c>
      <c r="H24" s="46"/>
      <c r="I24" s="47"/>
    </row>
    <row r="25" spans="1:9" ht="15" customHeight="1">
      <c r="A25" s="33"/>
      <c r="B25" s="33"/>
      <c r="C25" s="58"/>
      <c r="D25" s="58"/>
      <c r="E25" s="58"/>
      <c r="F25" s="58"/>
      <c r="G25" s="189"/>
      <c r="H25" s="46"/>
      <c r="I25" s="47"/>
    </row>
    <row r="26" spans="1:9" ht="15" customHeight="1" thickBot="1">
      <c r="A26" s="36"/>
      <c r="B26" s="33"/>
      <c r="C26" s="58"/>
      <c r="D26" s="58"/>
      <c r="E26" s="58"/>
      <c r="F26" s="58"/>
      <c r="G26" s="189"/>
      <c r="H26" s="60"/>
      <c r="I26" s="47"/>
    </row>
    <row r="27" spans="1:9" ht="15" customHeight="1">
      <c r="A27" s="33" t="s">
        <v>28</v>
      </c>
      <c r="B27" s="33" t="s">
        <v>10</v>
      </c>
      <c r="C27" s="150">
        <f>SUM(D27:F27)</f>
        <v>35</v>
      </c>
      <c r="D27" s="63">
        <v>35</v>
      </c>
      <c r="E27" s="63"/>
      <c r="F27" s="151"/>
      <c r="G27" s="33" t="s">
        <v>11</v>
      </c>
      <c r="H27" s="46"/>
      <c r="I27" s="47"/>
    </row>
    <row r="28" spans="1:9" ht="15" customHeight="1">
      <c r="A28" s="33" t="s">
        <v>29</v>
      </c>
      <c r="B28" s="33" t="s">
        <v>12</v>
      </c>
      <c r="C28" s="148">
        <f>SUM(D28:F28)</f>
        <v>146</v>
      </c>
      <c r="D28" s="52">
        <v>146</v>
      </c>
      <c r="E28" s="52"/>
      <c r="F28" s="152"/>
      <c r="G28" s="33" t="s">
        <v>11</v>
      </c>
      <c r="H28" s="46"/>
      <c r="I28" s="47"/>
    </row>
    <row r="29" spans="1:9" ht="15" customHeight="1">
      <c r="A29" s="33"/>
      <c r="B29" s="33" t="s">
        <v>13</v>
      </c>
      <c r="C29" s="148">
        <f>SUM(D29:F29)</f>
        <v>453</v>
      </c>
      <c r="D29" s="52">
        <v>453</v>
      </c>
      <c r="E29" s="52"/>
      <c r="F29" s="152" t="s">
        <v>150</v>
      </c>
      <c r="G29" s="33" t="s">
        <v>11</v>
      </c>
      <c r="H29" s="46" t="s">
        <v>151</v>
      </c>
      <c r="I29" s="47"/>
    </row>
    <row r="30" spans="1:9" ht="15" customHeight="1" thickBot="1">
      <c r="A30" s="33"/>
      <c r="B30" s="33" t="s">
        <v>30</v>
      </c>
      <c r="C30" s="149">
        <f>SUM(D30:F30)</f>
        <v>270</v>
      </c>
      <c r="D30" s="56">
        <v>270</v>
      </c>
      <c r="E30" s="56"/>
      <c r="F30" s="153"/>
      <c r="G30" s="33" t="s">
        <v>11</v>
      </c>
      <c r="H30" s="67"/>
      <c r="I30" s="68"/>
    </row>
    <row r="31" spans="1:9" ht="15" customHeight="1">
      <c r="A31" s="33"/>
      <c r="B31" s="33"/>
      <c r="C31" s="33" t="s">
        <v>31</v>
      </c>
      <c r="D31" s="33"/>
      <c r="E31" s="33"/>
      <c r="F31" s="33"/>
      <c r="G31" s="33"/>
      <c r="H31" s="34"/>
      <c r="I31" s="34"/>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5</v>
      </c>
      <c r="D37" s="85">
        <v>5</v>
      </c>
      <c r="E37" s="86"/>
      <c r="F37" s="74" t="s">
        <v>11</v>
      </c>
      <c r="G37" s="87" t="s">
        <v>152</v>
      </c>
      <c r="H37" s="88"/>
      <c r="I37" s="76"/>
    </row>
    <row r="38" spans="1:9" ht="15" customHeight="1">
      <c r="A38" s="89" t="s">
        <v>39</v>
      </c>
      <c r="B38" s="78"/>
      <c r="C38" s="84">
        <f t="shared" si="0"/>
        <v>2</v>
      </c>
      <c r="D38" s="85">
        <v>2</v>
      </c>
      <c r="E38" s="86"/>
      <c r="F38" s="74" t="s">
        <v>11</v>
      </c>
      <c r="G38" s="87" t="s">
        <v>153</v>
      </c>
      <c r="H38" s="88"/>
      <c r="I38" s="76"/>
    </row>
    <row r="39" spans="1:9" ht="15" customHeight="1">
      <c r="A39" s="83" t="s">
        <v>41</v>
      </c>
      <c r="B39" s="78"/>
      <c r="C39" s="84">
        <f t="shared" si="0"/>
        <v>28</v>
      </c>
      <c r="D39" s="85">
        <v>28</v>
      </c>
      <c r="E39" s="86"/>
      <c r="F39" s="74" t="s">
        <v>11</v>
      </c>
      <c r="G39" s="91" t="s">
        <v>154</v>
      </c>
      <c r="H39" s="88"/>
      <c r="I39" s="76"/>
    </row>
    <row r="40" spans="1:9" ht="15" customHeight="1">
      <c r="A40" s="89" t="s">
        <v>43</v>
      </c>
      <c r="B40" s="78"/>
      <c r="C40" s="84">
        <f t="shared" si="0"/>
        <v>3</v>
      </c>
      <c r="D40" s="85">
        <v>3</v>
      </c>
      <c r="E40" s="86"/>
      <c r="F40" s="74" t="s">
        <v>11</v>
      </c>
      <c r="G40" s="87" t="s">
        <v>155</v>
      </c>
      <c r="H40" s="88"/>
      <c r="I40" s="76"/>
    </row>
    <row r="41" spans="1:9" ht="15" customHeight="1">
      <c r="A41" s="89" t="s">
        <v>45</v>
      </c>
      <c r="B41" s="78"/>
      <c r="C41" s="84">
        <f t="shared" si="0"/>
        <v>1</v>
      </c>
      <c r="D41" s="85">
        <v>1</v>
      </c>
      <c r="E41" s="86"/>
      <c r="F41" s="74" t="s">
        <v>11</v>
      </c>
      <c r="G41" s="91"/>
      <c r="H41" s="85"/>
      <c r="I41" s="76"/>
    </row>
    <row r="42" spans="1:9" ht="15" customHeight="1">
      <c r="A42" s="89" t="s">
        <v>46</v>
      </c>
      <c r="B42" s="78"/>
      <c r="C42" s="84">
        <f t="shared" si="0"/>
        <v>5</v>
      </c>
      <c r="D42" s="85">
        <v>5</v>
      </c>
      <c r="E42" s="86"/>
      <c r="F42" s="74" t="s">
        <v>11</v>
      </c>
      <c r="G42" s="91"/>
      <c r="H42" s="85"/>
      <c r="I42" s="76"/>
    </row>
    <row r="43" spans="1:9" ht="15" customHeight="1">
      <c r="A43" s="89" t="s">
        <v>48</v>
      </c>
      <c r="B43" s="78"/>
      <c r="C43" s="84">
        <f t="shared" si="0"/>
        <v>4</v>
      </c>
      <c r="D43" s="85">
        <v>2</v>
      </c>
      <c r="E43" s="86">
        <v>2</v>
      </c>
      <c r="F43" s="74" t="s">
        <v>11</v>
      </c>
      <c r="G43" s="87"/>
      <c r="H43" s="88"/>
      <c r="I43" s="76"/>
    </row>
    <row r="44" spans="1:9" ht="15" customHeight="1">
      <c r="A44" s="89" t="s">
        <v>50</v>
      </c>
      <c r="B44" s="78"/>
      <c r="C44" s="84">
        <f t="shared" si="0"/>
        <v>0</v>
      </c>
      <c r="D44" s="85"/>
      <c r="E44" s="86"/>
      <c r="F44" s="74" t="s">
        <v>11</v>
      </c>
      <c r="G44" s="87"/>
      <c r="H44" s="88"/>
      <c r="I44" s="76"/>
    </row>
    <row r="45" spans="1:9" ht="15" customHeight="1" thickBot="1">
      <c r="A45" s="89" t="s">
        <v>51</v>
      </c>
      <c r="B45" s="78"/>
      <c r="C45" s="93">
        <f t="shared" si="0"/>
        <v>7</v>
      </c>
      <c r="D45" s="213">
        <v>6</v>
      </c>
      <c r="E45" s="95">
        <v>1</v>
      </c>
      <c r="F45" s="74" t="s">
        <v>11</v>
      </c>
      <c r="G45" s="91"/>
      <c r="H45" s="85"/>
      <c r="I45" s="76"/>
    </row>
    <row r="46" spans="1:9" ht="15" customHeight="1" thickBot="1">
      <c r="A46" s="89" t="s">
        <v>53</v>
      </c>
      <c r="B46" s="98"/>
      <c r="C46" s="93">
        <f t="shared" si="0"/>
        <v>0</v>
      </c>
      <c r="D46" s="194"/>
      <c r="E46" s="100"/>
      <c r="F46" s="74" t="s">
        <v>54</v>
      </c>
      <c r="G46" s="76"/>
      <c r="H46" s="76"/>
      <c r="I46" s="76"/>
    </row>
    <row r="47" spans="1:9" ht="15" customHeight="1">
      <c r="A47" s="89"/>
      <c r="B47" s="98"/>
      <c r="C47" s="76"/>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107"/>
    </row>
    <row r="52" spans="1:9" ht="15" customHeight="1">
      <c r="A52" s="83" t="s">
        <v>64</v>
      </c>
      <c r="B52" s="102"/>
      <c r="C52" s="165">
        <f>SUM(D52:G52)</f>
        <v>0</v>
      </c>
      <c r="D52" s="195"/>
      <c r="E52" s="196"/>
      <c r="F52" s="195"/>
      <c r="G52" s="197"/>
      <c r="H52" s="74" t="s">
        <v>11</v>
      </c>
      <c r="I52" s="112"/>
    </row>
    <row r="53" spans="1:9" ht="15" customHeight="1">
      <c r="A53" s="89" t="s">
        <v>65</v>
      </c>
      <c r="B53" s="102"/>
      <c r="C53" s="169">
        <f>SUM(D53:G53)</f>
        <v>4</v>
      </c>
      <c r="D53" s="198"/>
      <c r="E53" s="199">
        <v>1</v>
      </c>
      <c r="F53" s="198"/>
      <c r="G53" s="200">
        <v>3</v>
      </c>
      <c r="H53" s="74" t="s">
        <v>11</v>
      </c>
      <c r="I53" s="112"/>
    </row>
    <row r="54" spans="1:9" ht="15" customHeight="1">
      <c r="A54" s="83" t="s">
        <v>66</v>
      </c>
      <c r="B54" s="102"/>
      <c r="C54" s="169">
        <f>SUM(D54:G54)</f>
        <v>49</v>
      </c>
      <c r="D54" s="198">
        <v>2</v>
      </c>
      <c r="E54" s="199">
        <v>7</v>
      </c>
      <c r="F54" s="198">
        <v>1</v>
      </c>
      <c r="G54" s="200">
        <v>39</v>
      </c>
      <c r="H54" s="74" t="s">
        <v>11</v>
      </c>
      <c r="I54" s="112"/>
    </row>
    <row r="55" spans="1:9" ht="15" customHeight="1" thickBot="1">
      <c r="A55" s="89"/>
      <c r="B55" s="102"/>
      <c r="C55" s="130"/>
      <c r="D55" s="201"/>
      <c r="E55" s="201"/>
      <c r="F55" s="201"/>
      <c r="G55" s="201"/>
      <c r="H55" s="106"/>
      <c r="I55" s="112"/>
    </row>
    <row r="56" spans="1:9" ht="15" customHeight="1" thickBot="1">
      <c r="A56" s="89" t="s">
        <v>67</v>
      </c>
      <c r="B56" s="102"/>
      <c r="C56" s="174">
        <f>SUM(D56:G56)</f>
        <v>3</v>
      </c>
      <c r="D56" s="202">
        <v>1</v>
      </c>
      <c r="E56" s="203">
        <v>1</v>
      </c>
      <c r="F56" s="202"/>
      <c r="G56" s="204">
        <v>1</v>
      </c>
      <c r="H56" s="74" t="s">
        <v>11</v>
      </c>
      <c r="I56" s="112"/>
    </row>
    <row r="57" spans="1:9" ht="15" customHeight="1" thickBot="1">
      <c r="A57" s="89"/>
      <c r="B57" s="102"/>
      <c r="C57" s="130"/>
      <c r="D57" s="201"/>
      <c r="E57" s="201"/>
      <c r="F57" s="201"/>
      <c r="G57" s="201"/>
      <c r="H57" s="106"/>
      <c r="I57" s="112"/>
    </row>
    <row r="58" spans="1:9" ht="15" customHeight="1">
      <c r="A58" s="89" t="s">
        <v>68</v>
      </c>
      <c r="B58" s="102"/>
      <c r="C58" s="165">
        <f>SUM(D58:G58)</f>
        <v>0</v>
      </c>
      <c r="D58" s="195"/>
      <c r="E58" s="196"/>
      <c r="F58" s="195"/>
      <c r="G58" s="197"/>
      <c r="H58" s="74" t="s">
        <v>11</v>
      </c>
      <c r="I58" s="125"/>
    </row>
    <row r="59" spans="1:9" ht="15" customHeight="1">
      <c r="A59" s="89" t="s">
        <v>69</v>
      </c>
      <c r="B59" s="102"/>
      <c r="C59" s="169">
        <f>SUM(D59:G59)</f>
        <v>0</v>
      </c>
      <c r="D59" s="198"/>
      <c r="E59" s="199"/>
      <c r="F59" s="198"/>
      <c r="G59" s="200"/>
      <c r="H59" s="74" t="s">
        <v>11</v>
      </c>
      <c r="I59" s="112"/>
    </row>
    <row r="60" spans="1:9" ht="15" customHeight="1" thickBot="1">
      <c r="A60" s="89" t="s">
        <v>70</v>
      </c>
      <c r="B60" s="102"/>
      <c r="C60" s="178">
        <f>SUM(D60:G60)</f>
        <v>57</v>
      </c>
      <c r="D60" s="205"/>
      <c r="E60" s="206">
        <v>2</v>
      </c>
      <c r="F60" s="205"/>
      <c r="G60" s="207">
        <v>55</v>
      </c>
      <c r="H60" s="74" t="s">
        <v>11</v>
      </c>
      <c r="I60" s="125"/>
    </row>
    <row r="61" spans="1:9" ht="15" customHeight="1">
      <c r="A61" s="89"/>
      <c r="B61" s="130"/>
      <c r="C61" s="201"/>
      <c r="D61" s="201"/>
      <c r="E61" s="102"/>
      <c r="F61" s="76"/>
      <c r="G61" s="76"/>
      <c r="H61" s="76"/>
      <c r="I61" s="76"/>
    </row>
    <row r="62" spans="1:9" ht="15" customHeight="1">
      <c r="A62" s="89" t="s">
        <v>71</v>
      </c>
      <c r="B62" s="130"/>
      <c r="C62" s="183">
        <v>8</v>
      </c>
      <c r="D62" s="74" t="s">
        <v>11</v>
      </c>
      <c r="E62" s="133"/>
      <c r="F62" s="76"/>
      <c r="G62" s="76"/>
      <c r="H62" s="76"/>
      <c r="I62" s="76"/>
    </row>
    <row r="63" spans="1:9" ht="15" customHeight="1">
      <c r="A63" s="89" t="s">
        <v>72</v>
      </c>
      <c r="B63" s="130"/>
      <c r="C63" s="183">
        <v>8</v>
      </c>
      <c r="D63" s="74" t="s">
        <v>11</v>
      </c>
      <c r="E63" s="133"/>
      <c r="F63" s="76"/>
      <c r="G63" s="76"/>
      <c r="H63" s="76"/>
      <c r="I63" s="76"/>
    </row>
    <row r="64" spans="1:9" ht="15" customHeight="1">
      <c r="A64" s="89"/>
      <c r="B64" s="130"/>
      <c r="C64" s="133"/>
      <c r="D64" s="74"/>
      <c r="E64" s="133"/>
      <c r="F64" s="76"/>
      <c r="G64" s="76"/>
      <c r="H64" s="76"/>
      <c r="I64" s="76"/>
    </row>
    <row r="65" spans="1:8" ht="12.75">
      <c r="A65" s="1"/>
      <c r="B65" s="1"/>
      <c r="C65" s="1"/>
      <c r="D65" s="1"/>
      <c r="E65" s="1"/>
      <c r="F65" s="1"/>
      <c r="G65" s="1"/>
      <c r="H65" s="1"/>
    </row>
    <row r="66" spans="1:9" ht="15" customHeight="1">
      <c r="A66" s="1"/>
      <c r="B66" s="1"/>
      <c r="C66" s="1"/>
      <c r="D66" s="1"/>
      <c r="E66" s="1"/>
      <c r="F66" s="1"/>
      <c r="G66" s="1"/>
      <c r="H66" s="1"/>
      <c r="I66" s="1"/>
    </row>
    <row r="67" spans="1:8" s="2" customFormat="1" ht="15" customHeight="1">
      <c r="A67" s="559" t="s">
        <v>73</v>
      </c>
      <c r="B67" s="559"/>
      <c r="C67" s="559"/>
      <c r="D67" s="559"/>
      <c r="E67" s="559"/>
      <c r="F67" s="559"/>
      <c r="G67" s="559"/>
      <c r="H67" s="134" t="s">
        <v>74</v>
      </c>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84">
        <v>24</v>
      </c>
      <c r="G69" s="137" t="s">
        <v>11</v>
      </c>
      <c r="H69" s="546"/>
      <c r="I69" s="138"/>
    </row>
    <row r="70" spans="1:9" s="2" customFormat="1" ht="14.25" customHeight="1">
      <c r="A70" s="547" t="s">
        <v>77</v>
      </c>
      <c r="B70" s="547"/>
      <c r="C70" s="547"/>
      <c r="D70" s="547"/>
      <c r="E70" s="548"/>
      <c r="F70" s="208">
        <v>1</v>
      </c>
      <c r="G70" s="137" t="s">
        <v>11</v>
      </c>
      <c r="H70" s="546"/>
      <c r="I70" s="138"/>
    </row>
    <row r="71" spans="1:9" s="2" customFormat="1" ht="30.75" customHeight="1">
      <c r="A71" s="549"/>
      <c r="B71" s="563"/>
      <c r="C71" s="563"/>
      <c r="D71" s="563"/>
      <c r="E71" s="564"/>
      <c r="F71" s="140"/>
      <c r="G71" s="140"/>
      <c r="H71" s="546"/>
      <c r="I71" s="138"/>
    </row>
    <row r="72" spans="1:9" ht="15">
      <c r="A72" s="141"/>
      <c r="B72" s="141"/>
      <c r="C72" s="1"/>
      <c r="D72" s="1"/>
      <c r="E72" s="1"/>
      <c r="F72" s="1"/>
      <c r="G72" s="1"/>
      <c r="H72" s="1"/>
      <c r="I72" s="1"/>
    </row>
    <row r="78" spans="2:7" ht="15" customHeight="1">
      <c r="B78" s="142"/>
      <c r="E78" s="143"/>
      <c r="F78" s="143"/>
      <c r="G78" s="143"/>
    </row>
  </sheetData>
  <sheetProtection/>
  <mergeCells count="16">
    <mergeCell ref="A33:G33"/>
    <mergeCell ref="A1:D1"/>
    <mergeCell ref="E1:F1"/>
    <mergeCell ref="D6:F6"/>
    <mergeCell ref="A13:G13"/>
    <mergeCell ref="D18:F18"/>
    <mergeCell ref="H68:H71"/>
    <mergeCell ref="A69:E69"/>
    <mergeCell ref="A70:E70"/>
    <mergeCell ref="A71:E71"/>
    <mergeCell ref="A50:A51"/>
    <mergeCell ref="C50:C51"/>
    <mergeCell ref="D50:E50"/>
    <mergeCell ref="F50:G50"/>
    <mergeCell ref="A67:G67"/>
    <mergeCell ref="A68:G68"/>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xl/worksheets/sheet9.xml><?xml version="1.0" encoding="utf-8"?>
<worksheet xmlns="http://schemas.openxmlformats.org/spreadsheetml/2006/main" xmlns:r="http://schemas.openxmlformats.org/officeDocument/2006/relationships">
  <dimension ref="A1:I78"/>
  <sheetViews>
    <sheetView zoomScaleSheetLayoutView="100" zoomScalePageLayoutView="0" workbookViewId="0" topLeftCell="A1">
      <selection activeCell="F70" sqref="F70"/>
    </sheetView>
  </sheetViews>
  <sheetFormatPr defaultColWidth="9.140625" defaultRowHeight="12.75"/>
  <cols>
    <col min="1" max="1" width="54.28125" style="0" customWidth="1"/>
    <col min="2" max="4" width="14.7109375" style="0" customWidth="1"/>
    <col min="5" max="5" width="23.7109375" style="0" customWidth="1"/>
    <col min="6" max="6" width="14.7109375" style="0" customWidth="1"/>
    <col min="7" max="7" width="12.00390625" style="0" customWidth="1"/>
    <col min="8" max="8" width="14.00390625" style="0" customWidth="1"/>
    <col min="9" max="9" width="56.7109375" style="2" customWidth="1"/>
    <col min="10" max="21" width="9.140625" style="2" customWidth="1"/>
  </cols>
  <sheetData>
    <row r="1" spans="1:9" ht="18.75">
      <c r="A1" s="536" t="s">
        <v>156</v>
      </c>
      <c r="B1" s="536"/>
      <c r="C1" s="536"/>
      <c r="D1" s="536"/>
      <c r="E1" s="537" t="s">
        <v>100</v>
      </c>
      <c r="F1" s="537"/>
      <c r="G1" s="1"/>
      <c r="H1" s="1"/>
      <c r="I1" s="1"/>
    </row>
    <row r="2" spans="1:9" ht="12.75">
      <c r="A2" s="1"/>
      <c r="B2" s="1"/>
      <c r="C2" s="1"/>
      <c r="D2" s="1"/>
      <c r="E2" s="1"/>
      <c r="F2" s="1"/>
      <c r="G2" s="1"/>
      <c r="H2" s="1"/>
      <c r="I2" s="1"/>
    </row>
    <row r="3" spans="1:9" ht="18.75">
      <c r="A3" s="3" t="s">
        <v>2</v>
      </c>
      <c r="B3" s="4"/>
      <c r="C3" s="4"/>
      <c r="D3" s="4"/>
      <c r="E3" s="4"/>
      <c r="F3" s="4"/>
      <c r="G3" s="4"/>
      <c r="H3" s="5"/>
      <c r="I3" s="5"/>
    </row>
    <row r="4" spans="1:9" ht="15" customHeight="1">
      <c r="A4" s="6"/>
      <c r="B4" s="7"/>
      <c r="C4" s="7"/>
      <c r="D4" s="7"/>
      <c r="E4" s="7"/>
      <c r="F4" s="7"/>
      <c r="G4" s="7"/>
      <c r="H4" s="8"/>
      <c r="I4" s="8"/>
    </row>
    <row r="5" spans="1:9" ht="15" customHeight="1" thickBot="1">
      <c r="A5" s="7"/>
      <c r="B5" s="7"/>
      <c r="C5" s="7"/>
      <c r="D5" s="7"/>
      <c r="E5" s="7"/>
      <c r="F5" s="7"/>
      <c r="G5" s="7"/>
      <c r="H5" s="9" t="s">
        <v>3</v>
      </c>
      <c r="I5" s="8"/>
    </row>
    <row r="6" spans="1:9" ht="15" customHeight="1">
      <c r="A6" s="7"/>
      <c r="B6" s="7"/>
      <c r="C6" s="10" t="s">
        <v>4</v>
      </c>
      <c r="D6" s="538" t="s">
        <v>5</v>
      </c>
      <c r="E6" s="539"/>
      <c r="F6" s="540"/>
      <c r="G6" s="7"/>
      <c r="H6" s="599" t="s">
        <v>157</v>
      </c>
      <c r="I6" s="600"/>
    </row>
    <row r="7" spans="1:9" ht="15" customHeight="1" thickBot="1">
      <c r="A7" s="7"/>
      <c r="B7" s="7"/>
      <c r="C7" s="13">
        <v>4000</v>
      </c>
      <c r="D7" s="14" t="s">
        <v>6</v>
      </c>
      <c r="E7" s="14" t="s">
        <v>7</v>
      </c>
      <c r="F7" s="15" t="s">
        <v>8</v>
      </c>
      <c r="G7" s="7"/>
      <c r="H7" s="601"/>
      <c r="I7" s="602"/>
    </row>
    <row r="8" spans="1:9" ht="15" customHeight="1">
      <c r="A8" s="18" t="s">
        <v>9</v>
      </c>
      <c r="B8" s="7"/>
      <c r="C8" s="19"/>
      <c r="D8" s="20"/>
      <c r="E8" s="20"/>
      <c r="F8" s="21"/>
      <c r="G8" s="7"/>
      <c r="H8" s="601"/>
      <c r="I8" s="602"/>
    </row>
    <row r="9" spans="1:9" ht="15" customHeight="1">
      <c r="A9" s="7"/>
      <c r="B9" s="7" t="s">
        <v>10</v>
      </c>
      <c r="C9" s="22">
        <v>60</v>
      </c>
      <c r="D9" s="23">
        <v>37</v>
      </c>
      <c r="E9" s="23">
        <v>33</v>
      </c>
      <c r="F9" s="24">
        <v>18</v>
      </c>
      <c r="G9" s="7" t="s">
        <v>11</v>
      </c>
      <c r="H9" s="562"/>
      <c r="I9" s="603"/>
    </row>
    <row r="10" spans="1:9" ht="15" customHeight="1" thickBot="1">
      <c r="A10" s="7"/>
      <c r="B10" s="7" t="s">
        <v>12</v>
      </c>
      <c r="C10" s="22">
        <v>1000</v>
      </c>
      <c r="D10" s="25">
        <v>278</v>
      </c>
      <c r="E10" s="25">
        <v>603</v>
      </c>
      <c r="F10" s="26">
        <v>278</v>
      </c>
      <c r="G10" s="7" t="s">
        <v>11</v>
      </c>
      <c r="H10" s="562"/>
      <c r="I10" s="603"/>
    </row>
    <row r="11" spans="1:9" ht="15" customHeight="1" thickBot="1">
      <c r="A11" s="7"/>
      <c r="B11" s="7" t="s">
        <v>13</v>
      </c>
      <c r="C11" s="27">
        <v>1100</v>
      </c>
      <c r="D11" s="7" t="s">
        <v>11</v>
      </c>
      <c r="E11" s="7"/>
      <c r="F11" s="7"/>
      <c r="G11" s="7"/>
      <c r="H11" s="28"/>
      <c r="I11" s="29"/>
    </row>
    <row r="12" spans="1:9" ht="15" customHeight="1">
      <c r="A12" s="7"/>
      <c r="B12" s="7"/>
      <c r="C12" s="7"/>
      <c r="D12" s="7"/>
      <c r="E12" s="7"/>
      <c r="F12" s="7"/>
      <c r="G12" s="7"/>
      <c r="H12" s="8"/>
      <c r="I12" s="8"/>
    </row>
    <row r="13" spans="1:9" ht="15" customHeight="1">
      <c r="A13" s="541"/>
      <c r="B13" s="541"/>
      <c r="C13" s="541"/>
      <c r="D13" s="541"/>
      <c r="E13" s="541"/>
      <c r="F13" s="541"/>
      <c r="G13" s="541"/>
      <c r="H13" s="1"/>
      <c r="I13" s="1"/>
    </row>
    <row r="14" spans="1:9" ht="18.75">
      <c r="A14" s="30" t="s">
        <v>14</v>
      </c>
      <c r="B14" s="31"/>
      <c r="C14" s="31"/>
      <c r="D14" s="31"/>
      <c r="E14" s="31"/>
      <c r="F14" s="31"/>
      <c r="G14" s="31"/>
      <c r="H14" s="32"/>
      <c r="I14" s="32"/>
    </row>
    <row r="15" spans="1:9" ht="15" customHeight="1" thickBot="1">
      <c r="A15" s="33"/>
      <c r="B15" s="33"/>
      <c r="C15" s="33"/>
      <c r="D15" s="33"/>
      <c r="E15" s="33"/>
      <c r="F15" s="33"/>
      <c r="G15" s="33"/>
      <c r="H15" s="34"/>
      <c r="I15" s="34"/>
    </row>
    <row r="16" spans="1:9" ht="15" customHeight="1" thickBot="1">
      <c r="A16" s="33" t="s">
        <v>15</v>
      </c>
      <c r="B16" s="33"/>
      <c r="C16" s="146">
        <v>3884</v>
      </c>
      <c r="D16" s="36" t="s">
        <v>11</v>
      </c>
      <c r="E16" s="33"/>
      <c r="F16" s="33"/>
      <c r="G16" s="33"/>
      <c r="H16" s="34"/>
      <c r="I16" s="34"/>
    </row>
    <row r="17" spans="1:9" ht="15" customHeight="1" thickBot="1">
      <c r="A17" s="33"/>
      <c r="B17" s="33"/>
      <c r="C17" s="33"/>
      <c r="D17" s="33"/>
      <c r="E17" s="33"/>
      <c r="F17" s="33"/>
      <c r="G17" s="33"/>
      <c r="H17" s="37" t="s">
        <v>16</v>
      </c>
      <c r="I17" s="34"/>
    </row>
    <row r="18" spans="1:9" ht="30" customHeight="1">
      <c r="A18" s="33"/>
      <c r="B18" s="33"/>
      <c r="C18" s="38" t="s">
        <v>4</v>
      </c>
      <c r="D18" s="542" t="s">
        <v>17</v>
      </c>
      <c r="E18" s="543"/>
      <c r="F18" s="544"/>
      <c r="G18" s="39"/>
      <c r="H18" s="595" t="s">
        <v>158</v>
      </c>
      <c r="I18" s="596"/>
    </row>
    <row r="19" spans="1:9" ht="15" customHeight="1" thickBot="1">
      <c r="A19" s="42"/>
      <c r="B19" s="42"/>
      <c r="C19" s="43" t="s">
        <v>19</v>
      </c>
      <c r="D19" s="44" t="s">
        <v>20</v>
      </c>
      <c r="E19" s="44" t="s">
        <v>21</v>
      </c>
      <c r="F19" s="45" t="s">
        <v>22</v>
      </c>
      <c r="G19" s="34"/>
      <c r="H19" s="597"/>
      <c r="I19" s="598"/>
    </row>
    <row r="20" spans="1:9" ht="15" customHeight="1">
      <c r="A20" s="33" t="s">
        <v>23</v>
      </c>
      <c r="B20" s="33"/>
      <c r="C20" s="48"/>
      <c r="D20" s="31"/>
      <c r="E20" s="31"/>
      <c r="F20" s="49"/>
      <c r="G20" s="34"/>
      <c r="H20" s="597"/>
      <c r="I20" s="598"/>
    </row>
    <row r="21" spans="1:9" ht="15" customHeight="1">
      <c r="A21" s="33"/>
      <c r="B21" s="33" t="s">
        <v>24</v>
      </c>
      <c r="C21" s="148">
        <f>SUM(D21:F21)</f>
        <v>6</v>
      </c>
      <c r="D21" s="52">
        <v>6</v>
      </c>
      <c r="E21" s="52"/>
      <c r="F21" s="53"/>
      <c r="G21" s="33" t="s">
        <v>11</v>
      </c>
      <c r="H21" s="597"/>
      <c r="I21" s="598"/>
    </row>
    <row r="22" spans="1:9" ht="15" customHeight="1">
      <c r="A22" s="33"/>
      <c r="B22" s="33" t="s">
        <v>25</v>
      </c>
      <c r="C22" s="148">
        <f>SUM(D22:F22)</f>
        <v>898</v>
      </c>
      <c r="D22" s="52">
        <v>734</v>
      </c>
      <c r="E22" s="52">
        <v>160</v>
      </c>
      <c r="F22" s="53">
        <v>4</v>
      </c>
      <c r="G22" s="33" t="s">
        <v>11</v>
      </c>
      <c r="H22" s="597"/>
      <c r="I22" s="598"/>
    </row>
    <row r="23" spans="1:9" ht="15" customHeight="1">
      <c r="A23" s="33"/>
      <c r="B23" s="33" t="s">
        <v>26</v>
      </c>
      <c r="C23" s="148">
        <f>SUM(D23:F23)</f>
        <v>1136</v>
      </c>
      <c r="D23" s="52">
        <v>1102</v>
      </c>
      <c r="E23" s="52"/>
      <c r="F23" s="53">
        <v>34</v>
      </c>
      <c r="G23" s="33" t="s">
        <v>11</v>
      </c>
      <c r="H23" s="597"/>
      <c r="I23" s="598"/>
    </row>
    <row r="24" spans="1:9" ht="15" customHeight="1" thickBot="1">
      <c r="A24" s="33"/>
      <c r="B24" s="33" t="s">
        <v>27</v>
      </c>
      <c r="C24" s="149">
        <f>SUM(D24:F24)</f>
        <v>869</v>
      </c>
      <c r="D24" s="56">
        <v>869</v>
      </c>
      <c r="E24" s="56"/>
      <c r="F24" s="57"/>
      <c r="G24" s="33" t="s">
        <v>11</v>
      </c>
      <c r="H24" s="597"/>
      <c r="I24" s="598"/>
    </row>
    <row r="25" spans="1:9" ht="15" customHeight="1">
      <c r="A25" s="33"/>
      <c r="B25" s="33"/>
      <c r="C25" s="58"/>
      <c r="D25" s="58"/>
      <c r="E25" s="58"/>
      <c r="F25" s="58"/>
      <c r="G25" s="59"/>
      <c r="H25" s="597"/>
      <c r="I25" s="598"/>
    </row>
    <row r="26" spans="1:9" ht="15" customHeight="1" thickBot="1">
      <c r="A26" s="36"/>
      <c r="B26" s="33"/>
      <c r="C26" s="58"/>
      <c r="D26" s="58"/>
      <c r="E26" s="58"/>
      <c r="F26" s="58"/>
      <c r="G26" s="59"/>
      <c r="H26" s="597"/>
      <c r="I26" s="598"/>
    </row>
    <row r="27" spans="1:9" ht="15" customHeight="1">
      <c r="A27" s="33" t="s">
        <v>28</v>
      </c>
      <c r="B27" s="33" t="s">
        <v>10</v>
      </c>
      <c r="C27" s="150">
        <f>SUM(D27:F27)</f>
        <v>50</v>
      </c>
      <c r="D27" s="63">
        <v>48</v>
      </c>
      <c r="E27" s="63"/>
      <c r="F27" s="151">
        <v>2</v>
      </c>
      <c r="G27" s="33" t="s">
        <v>11</v>
      </c>
      <c r="H27" s="597"/>
      <c r="I27" s="598"/>
    </row>
    <row r="28" spans="1:9" ht="15" customHeight="1">
      <c r="A28" s="33" t="s">
        <v>29</v>
      </c>
      <c r="B28" s="33" t="s">
        <v>12</v>
      </c>
      <c r="C28" s="148">
        <f>SUM(D28:F28)</f>
        <v>355</v>
      </c>
      <c r="D28" s="52">
        <v>312</v>
      </c>
      <c r="E28" s="52"/>
      <c r="F28" s="152">
        <v>43</v>
      </c>
      <c r="G28" s="33" t="s">
        <v>11</v>
      </c>
      <c r="H28" s="588" t="s">
        <v>159</v>
      </c>
      <c r="I28" s="589"/>
    </row>
    <row r="29" spans="1:9" ht="15" customHeight="1">
      <c r="A29" s="33"/>
      <c r="B29" s="33" t="s">
        <v>13</v>
      </c>
      <c r="C29" s="148">
        <f>SUM(D29:F29)</f>
        <v>432</v>
      </c>
      <c r="D29" s="52">
        <v>388</v>
      </c>
      <c r="E29" s="52"/>
      <c r="F29" s="152">
        <v>44</v>
      </c>
      <c r="G29" s="33" t="s">
        <v>11</v>
      </c>
      <c r="H29" s="590"/>
      <c r="I29" s="589"/>
    </row>
    <row r="30" spans="1:9" ht="15" customHeight="1" thickBot="1">
      <c r="A30" s="33"/>
      <c r="B30" s="33" t="s">
        <v>30</v>
      </c>
      <c r="C30" s="149">
        <f>SUM(D30:F30)</f>
        <v>123</v>
      </c>
      <c r="D30" s="56">
        <v>120</v>
      </c>
      <c r="E30" s="56"/>
      <c r="F30" s="153">
        <v>3</v>
      </c>
      <c r="G30" s="33" t="s">
        <v>11</v>
      </c>
      <c r="H30" s="590"/>
      <c r="I30" s="589"/>
    </row>
    <row r="31" spans="1:9" ht="15" customHeight="1">
      <c r="A31" s="33"/>
      <c r="B31" s="33"/>
      <c r="C31" s="33" t="s">
        <v>31</v>
      </c>
      <c r="D31" s="33"/>
      <c r="E31" s="33"/>
      <c r="F31" s="33"/>
      <c r="G31" s="33"/>
      <c r="H31" s="591"/>
      <c r="I31" s="592"/>
    </row>
    <row r="32" spans="1:9" ht="15" customHeight="1">
      <c r="A32" s="33"/>
      <c r="B32" s="33"/>
      <c r="C32" s="33"/>
      <c r="D32" s="33"/>
      <c r="E32" s="33"/>
      <c r="F32" s="33"/>
      <c r="G32" s="33"/>
      <c r="H32" s="34"/>
      <c r="I32" s="34"/>
    </row>
    <row r="33" spans="1:8" ht="15" customHeight="1">
      <c r="A33" s="535"/>
      <c r="B33" s="535"/>
      <c r="C33" s="535"/>
      <c r="D33" s="535"/>
      <c r="E33" s="535"/>
      <c r="F33" s="535"/>
      <c r="G33" s="535"/>
      <c r="H33" s="1"/>
    </row>
    <row r="34" spans="1:9" ht="18.75">
      <c r="A34" s="69" t="s">
        <v>32</v>
      </c>
      <c r="B34" s="70"/>
      <c r="C34" s="71"/>
      <c r="D34" s="70"/>
      <c r="E34" s="70"/>
      <c r="F34" s="70"/>
      <c r="G34" s="70"/>
      <c r="H34" s="72"/>
      <c r="I34" s="72"/>
    </row>
    <row r="35" spans="1:9" ht="15" customHeight="1" thickBot="1">
      <c r="A35" s="73"/>
      <c r="B35" s="74"/>
      <c r="C35" s="75"/>
      <c r="D35" s="74"/>
      <c r="E35" s="74"/>
      <c r="F35" s="74"/>
      <c r="G35" s="74"/>
      <c r="H35" s="76"/>
      <c r="I35" s="76"/>
    </row>
    <row r="36" spans="1:9" ht="30.75" customHeight="1" thickBot="1">
      <c r="A36" s="77" t="s">
        <v>33</v>
      </c>
      <c r="B36" s="78"/>
      <c r="C36" s="79" t="s">
        <v>34</v>
      </c>
      <c r="D36" s="80" t="s">
        <v>35</v>
      </c>
      <c r="E36" s="81" t="s">
        <v>36</v>
      </c>
      <c r="F36" s="76"/>
      <c r="G36" s="82" t="s">
        <v>37</v>
      </c>
      <c r="H36" s="76"/>
      <c r="I36" s="76"/>
    </row>
    <row r="37" spans="1:9" ht="15" customHeight="1">
      <c r="A37" s="83" t="s">
        <v>38</v>
      </c>
      <c r="B37" s="78"/>
      <c r="C37" s="84">
        <f aca="true" t="shared" si="0" ref="C37:C46">SUM(D37:E37)</f>
        <v>0</v>
      </c>
      <c r="D37" s="85"/>
      <c r="E37" s="86"/>
      <c r="F37" s="74" t="s">
        <v>11</v>
      </c>
      <c r="G37" s="211" t="s">
        <v>160</v>
      </c>
      <c r="H37" s="88"/>
      <c r="I37" s="76"/>
    </row>
    <row r="38" spans="1:9" ht="15" customHeight="1">
      <c r="A38" s="89" t="s">
        <v>39</v>
      </c>
      <c r="B38" s="78"/>
      <c r="C38" s="84">
        <f t="shared" si="0"/>
        <v>3</v>
      </c>
      <c r="D38" s="85">
        <v>3</v>
      </c>
      <c r="E38" s="86"/>
      <c r="F38" s="74" t="s">
        <v>11</v>
      </c>
      <c r="G38" s="211" t="s">
        <v>161</v>
      </c>
      <c r="H38" s="88"/>
      <c r="I38" s="76"/>
    </row>
    <row r="39" spans="1:9" ht="15" customHeight="1">
      <c r="A39" s="83" t="s">
        <v>41</v>
      </c>
      <c r="B39" s="78"/>
      <c r="C39" s="84">
        <f t="shared" si="0"/>
        <v>19</v>
      </c>
      <c r="D39" s="85">
        <v>13</v>
      </c>
      <c r="E39" s="86">
        <v>6</v>
      </c>
      <c r="F39" s="74" t="s">
        <v>11</v>
      </c>
      <c r="G39" s="211" t="s">
        <v>162</v>
      </c>
      <c r="H39" s="88"/>
      <c r="I39" s="76"/>
    </row>
    <row r="40" spans="1:9" ht="15" customHeight="1">
      <c r="A40" s="89" t="s">
        <v>43</v>
      </c>
      <c r="B40" s="78"/>
      <c r="C40" s="84">
        <f t="shared" si="0"/>
        <v>5</v>
      </c>
      <c r="D40" s="85">
        <v>5</v>
      </c>
      <c r="E40" s="86"/>
      <c r="F40" s="74" t="s">
        <v>11</v>
      </c>
      <c r="G40" s="87"/>
      <c r="H40" s="88"/>
      <c r="I40" s="76"/>
    </row>
    <row r="41" spans="1:9" ht="15" customHeight="1">
      <c r="A41" s="89" t="s">
        <v>45</v>
      </c>
      <c r="B41" s="78"/>
      <c r="C41" s="84">
        <f t="shared" si="0"/>
        <v>0</v>
      </c>
      <c r="D41" s="85"/>
      <c r="E41" s="86"/>
      <c r="F41" s="74" t="s">
        <v>11</v>
      </c>
      <c r="G41" s="212" t="s">
        <v>163</v>
      </c>
      <c r="H41" s="85"/>
      <c r="I41" s="76"/>
    </row>
    <row r="42" spans="1:9" ht="15" customHeight="1">
      <c r="A42" s="89" t="s">
        <v>46</v>
      </c>
      <c r="B42" s="78"/>
      <c r="C42" s="84">
        <f t="shared" si="0"/>
        <v>4</v>
      </c>
      <c r="D42" s="85">
        <v>4</v>
      </c>
      <c r="E42" s="86"/>
      <c r="F42" s="74" t="s">
        <v>11</v>
      </c>
      <c r="G42" s="212" t="s">
        <v>164</v>
      </c>
      <c r="H42" s="85"/>
      <c r="I42" s="76"/>
    </row>
    <row r="43" spans="1:9" ht="15" customHeight="1">
      <c r="A43" s="89" t="s">
        <v>48</v>
      </c>
      <c r="B43" s="78"/>
      <c r="C43" s="84">
        <f t="shared" si="0"/>
        <v>2</v>
      </c>
      <c r="D43" s="85">
        <v>1</v>
      </c>
      <c r="E43" s="86">
        <v>1</v>
      </c>
      <c r="F43" s="74" t="s">
        <v>11</v>
      </c>
      <c r="G43" s="87"/>
      <c r="H43" s="88"/>
      <c r="I43" s="76"/>
    </row>
    <row r="44" spans="1:9" ht="15" customHeight="1">
      <c r="A44" s="89" t="s">
        <v>50</v>
      </c>
      <c r="B44" s="78"/>
      <c r="C44" s="84">
        <f t="shared" si="0"/>
        <v>0</v>
      </c>
      <c r="D44" s="85">
        <v>0</v>
      </c>
      <c r="E44" s="86"/>
      <c r="F44" s="74" t="s">
        <v>11</v>
      </c>
      <c r="G44" s="87"/>
      <c r="H44" s="88"/>
      <c r="I44" s="76"/>
    </row>
    <row r="45" spans="1:9" ht="15" customHeight="1" thickBot="1">
      <c r="A45" s="89" t="s">
        <v>51</v>
      </c>
      <c r="B45" s="78"/>
      <c r="C45" s="93">
        <f t="shared" si="0"/>
        <v>5</v>
      </c>
      <c r="D45" s="213">
        <v>3</v>
      </c>
      <c r="E45" s="95">
        <v>2</v>
      </c>
      <c r="F45" s="74" t="s">
        <v>11</v>
      </c>
      <c r="G45" s="91"/>
      <c r="H45" s="85"/>
      <c r="I45" s="76"/>
    </row>
    <row r="46" spans="1:9" ht="15" customHeight="1" thickBot="1">
      <c r="A46" s="89" t="s">
        <v>53</v>
      </c>
      <c r="B46" s="98"/>
      <c r="C46" s="93">
        <f t="shared" si="0"/>
        <v>3</v>
      </c>
      <c r="D46" s="194">
        <v>3</v>
      </c>
      <c r="E46" s="100"/>
      <c r="F46" s="74" t="s">
        <v>54</v>
      </c>
      <c r="G46" s="76"/>
      <c r="H46" s="76"/>
      <c r="I46" s="76"/>
    </row>
    <row r="47" spans="1:9" ht="15" customHeight="1">
      <c r="A47" s="89"/>
      <c r="B47" s="98"/>
      <c r="C47" s="76">
        <f>SUM(C37:C46)</f>
        <v>41</v>
      </c>
      <c r="D47" s="76"/>
      <c r="E47" s="76"/>
      <c r="F47" s="76"/>
      <c r="G47" s="76"/>
      <c r="H47" s="76"/>
      <c r="I47" s="76"/>
    </row>
    <row r="48" spans="1:9" ht="18.75">
      <c r="A48" s="69" t="s">
        <v>56</v>
      </c>
      <c r="B48" s="70"/>
      <c r="C48" s="71"/>
      <c r="D48" s="70"/>
      <c r="E48" s="70"/>
      <c r="F48" s="70"/>
      <c r="G48" s="70"/>
      <c r="H48" s="72"/>
      <c r="I48" s="72"/>
    </row>
    <row r="49" spans="1:9" ht="15" customHeight="1" thickBot="1">
      <c r="A49" s="73"/>
      <c r="B49" s="74"/>
      <c r="C49" s="75"/>
      <c r="D49" s="74"/>
      <c r="E49" s="76"/>
      <c r="F49" s="76"/>
      <c r="G49" s="76"/>
      <c r="H49" s="76"/>
      <c r="I49" s="76"/>
    </row>
    <row r="50" spans="1:9" ht="15" customHeight="1">
      <c r="A50" s="552" t="s">
        <v>57</v>
      </c>
      <c r="B50" s="102"/>
      <c r="C50" s="553" t="s">
        <v>58</v>
      </c>
      <c r="D50" s="555" t="s">
        <v>59</v>
      </c>
      <c r="E50" s="556"/>
      <c r="F50" s="557" t="s">
        <v>60</v>
      </c>
      <c r="G50" s="558"/>
      <c r="H50" s="76"/>
      <c r="I50" s="82" t="s">
        <v>61</v>
      </c>
    </row>
    <row r="51" spans="1:9" ht="41.25" thickBot="1">
      <c r="A51" s="552"/>
      <c r="B51" s="102"/>
      <c r="C51" s="554"/>
      <c r="D51" s="103" t="s">
        <v>62</v>
      </c>
      <c r="E51" s="104" t="s">
        <v>63</v>
      </c>
      <c r="F51" s="103" t="s">
        <v>62</v>
      </c>
      <c r="G51" s="105" t="s">
        <v>63</v>
      </c>
      <c r="H51" s="106"/>
      <c r="I51" s="593" t="s">
        <v>165</v>
      </c>
    </row>
    <row r="52" spans="1:9" ht="15" customHeight="1">
      <c r="A52" s="83" t="s">
        <v>64</v>
      </c>
      <c r="B52" s="102"/>
      <c r="C52" s="165">
        <f>SUM(D52:G52)</f>
        <v>5</v>
      </c>
      <c r="D52" s="214">
        <v>1</v>
      </c>
      <c r="E52" s="215">
        <v>4</v>
      </c>
      <c r="F52" s="214"/>
      <c r="G52" s="216"/>
      <c r="H52" s="74" t="s">
        <v>11</v>
      </c>
      <c r="I52" s="594"/>
    </row>
    <row r="53" spans="1:9" ht="15" customHeight="1">
      <c r="A53" s="89" t="s">
        <v>65</v>
      </c>
      <c r="B53" s="102"/>
      <c r="C53" s="169">
        <f>SUM(D53:G53)</f>
        <v>2</v>
      </c>
      <c r="D53" s="217">
        <v>0</v>
      </c>
      <c r="E53" s="218">
        <v>2</v>
      </c>
      <c r="F53" s="217"/>
      <c r="G53" s="219"/>
      <c r="H53" s="74" t="s">
        <v>11</v>
      </c>
      <c r="I53" s="594"/>
    </row>
    <row r="54" spans="1:9" ht="15" customHeight="1">
      <c r="A54" s="83" t="s">
        <v>66</v>
      </c>
      <c r="B54" s="102"/>
      <c r="C54" s="169">
        <f>SUM(D54:G54)</f>
        <v>5</v>
      </c>
      <c r="D54" s="217">
        <v>3</v>
      </c>
      <c r="E54" s="218">
        <v>2</v>
      </c>
      <c r="F54" s="217"/>
      <c r="G54" s="219"/>
      <c r="H54" s="74" t="s">
        <v>11</v>
      </c>
      <c r="I54" s="594"/>
    </row>
    <row r="55" spans="1:9" ht="15" customHeight="1" thickBot="1">
      <c r="A55" s="89"/>
      <c r="B55" s="102"/>
      <c r="C55" s="130"/>
      <c r="D55" s="131"/>
      <c r="E55" s="131"/>
      <c r="F55" s="131"/>
      <c r="G55" s="131"/>
      <c r="H55" s="120"/>
      <c r="I55" s="594"/>
    </row>
    <row r="56" spans="1:9" ht="15" customHeight="1" thickBot="1">
      <c r="A56" s="89" t="s">
        <v>67</v>
      </c>
      <c r="B56" s="102"/>
      <c r="C56" s="174">
        <f>SUM(D56:G56)</f>
        <v>3</v>
      </c>
      <c r="D56" s="220">
        <v>1</v>
      </c>
      <c r="E56" s="221">
        <v>2</v>
      </c>
      <c r="F56" s="220"/>
      <c r="G56" s="222"/>
      <c r="H56" s="74" t="s">
        <v>11</v>
      </c>
      <c r="I56" s="594"/>
    </row>
    <row r="57" spans="1:9" ht="15" customHeight="1" thickBot="1">
      <c r="A57" s="89"/>
      <c r="B57" s="102"/>
      <c r="C57" s="130"/>
      <c r="D57" s="131"/>
      <c r="E57" s="131"/>
      <c r="F57" s="131"/>
      <c r="G57" s="131"/>
      <c r="H57" s="120"/>
      <c r="I57" s="112"/>
    </row>
    <row r="58" spans="1:9" ht="15" customHeight="1">
      <c r="A58" s="89" t="s">
        <v>68</v>
      </c>
      <c r="B58" s="102"/>
      <c r="C58" s="165">
        <f>SUM(D58:G58)</f>
        <v>0</v>
      </c>
      <c r="D58" s="214">
        <v>0</v>
      </c>
      <c r="E58" s="215">
        <v>0</v>
      </c>
      <c r="F58" s="214"/>
      <c r="G58" s="216"/>
      <c r="H58" s="74" t="s">
        <v>11</v>
      </c>
      <c r="I58" s="101" t="s">
        <v>160</v>
      </c>
    </row>
    <row r="59" spans="1:9" ht="15" customHeight="1">
      <c r="A59" s="89" t="s">
        <v>69</v>
      </c>
      <c r="B59" s="102"/>
      <c r="C59" s="169">
        <f>SUM(D59:G59)</f>
        <v>2</v>
      </c>
      <c r="D59" s="217">
        <v>0</v>
      </c>
      <c r="E59" s="218">
        <v>2</v>
      </c>
      <c r="F59" s="217"/>
      <c r="G59" s="219"/>
      <c r="H59" s="74" t="s">
        <v>11</v>
      </c>
      <c r="I59" s="243" t="s">
        <v>166</v>
      </c>
    </row>
    <row r="60" spans="1:9" ht="15" customHeight="1" thickBot="1">
      <c r="A60" s="89" t="s">
        <v>70</v>
      </c>
      <c r="B60" s="102"/>
      <c r="C60" s="178">
        <f>SUM(D60:G60)</f>
        <v>0</v>
      </c>
      <c r="D60" s="223">
        <v>0</v>
      </c>
      <c r="E60" s="224">
        <v>0</v>
      </c>
      <c r="F60" s="223"/>
      <c r="G60" s="225"/>
      <c r="H60" s="74" t="s">
        <v>11</v>
      </c>
      <c r="I60" s="101" t="s">
        <v>163</v>
      </c>
    </row>
    <row r="61" spans="1:9" ht="15" customHeight="1">
      <c r="A61" s="89"/>
      <c r="B61" s="130"/>
      <c r="C61" s="131"/>
      <c r="D61" s="131"/>
      <c r="E61" s="102"/>
      <c r="F61" s="76"/>
      <c r="G61" s="76"/>
      <c r="H61" s="76"/>
      <c r="I61" s="584" t="s">
        <v>167</v>
      </c>
    </row>
    <row r="62" spans="1:9" ht="15" customHeight="1">
      <c r="A62" s="89" t="s">
        <v>71</v>
      </c>
      <c r="B62" s="130"/>
      <c r="C62" s="183">
        <v>7</v>
      </c>
      <c r="D62" s="74" t="s">
        <v>11</v>
      </c>
      <c r="E62" s="133"/>
      <c r="F62" s="76"/>
      <c r="G62" s="76"/>
      <c r="H62" s="76"/>
      <c r="I62" s="585"/>
    </row>
    <row r="63" spans="1:9" ht="15" customHeight="1">
      <c r="A63" s="89" t="s">
        <v>72</v>
      </c>
      <c r="B63" s="130"/>
      <c r="C63" s="183">
        <v>12</v>
      </c>
      <c r="D63" s="74" t="s">
        <v>11</v>
      </c>
      <c r="E63" s="133"/>
      <c r="F63" s="76"/>
      <c r="G63" s="76"/>
      <c r="H63" s="76"/>
      <c r="I63" s="585"/>
    </row>
    <row r="64" spans="1:9" ht="15" customHeight="1">
      <c r="A64" s="89"/>
      <c r="B64" s="130"/>
      <c r="C64" s="133"/>
      <c r="D64" s="74"/>
      <c r="E64" s="133"/>
      <c r="F64" s="76"/>
      <c r="G64" s="76"/>
      <c r="H64" s="76"/>
      <c r="I64" s="585"/>
    </row>
    <row r="65" spans="1:9" ht="12.75">
      <c r="A65" s="1"/>
      <c r="B65" s="1"/>
      <c r="C65" s="1"/>
      <c r="D65" s="1"/>
      <c r="E65" s="1"/>
      <c r="F65" s="1"/>
      <c r="G65" s="1"/>
      <c r="H65" s="1"/>
      <c r="I65" s="245"/>
    </row>
    <row r="66" spans="1:9" ht="15" customHeight="1">
      <c r="A66" s="1"/>
      <c r="B66" s="1"/>
      <c r="C66" s="1"/>
      <c r="D66" s="1"/>
      <c r="E66" s="1"/>
      <c r="F66" s="1"/>
      <c r="G66" s="1"/>
      <c r="H66" s="1"/>
      <c r="I66" s="246"/>
    </row>
    <row r="67" spans="1:9" s="2" customFormat="1" ht="15" customHeight="1">
      <c r="A67" s="559" t="s">
        <v>73</v>
      </c>
      <c r="B67" s="559"/>
      <c r="C67" s="559"/>
      <c r="D67" s="559"/>
      <c r="E67" s="559"/>
      <c r="F67" s="559"/>
      <c r="G67" s="559"/>
      <c r="H67" s="134" t="s">
        <v>74</v>
      </c>
      <c r="I67" s="247"/>
    </row>
    <row r="68" spans="1:9" s="2" customFormat="1" ht="6" customHeight="1">
      <c r="A68" s="547"/>
      <c r="B68" s="547"/>
      <c r="C68" s="547"/>
      <c r="D68" s="547"/>
      <c r="E68" s="547"/>
      <c r="F68" s="547"/>
      <c r="G68" s="547"/>
      <c r="H68" s="560"/>
      <c r="I68" s="135"/>
    </row>
    <row r="69" spans="1:9" s="2" customFormat="1" ht="15" customHeight="1">
      <c r="A69" s="547" t="s">
        <v>76</v>
      </c>
      <c r="B69" s="547"/>
      <c r="C69" s="547"/>
      <c r="D69" s="547"/>
      <c r="E69" s="548"/>
      <c r="F69" s="184">
        <v>47</v>
      </c>
      <c r="G69" s="137" t="s">
        <v>11</v>
      </c>
      <c r="H69" s="546"/>
      <c r="I69" s="138"/>
    </row>
    <row r="70" spans="1:9" s="2" customFormat="1" ht="14.25" customHeight="1">
      <c r="A70" s="547" t="s">
        <v>77</v>
      </c>
      <c r="B70" s="547"/>
      <c r="C70" s="547"/>
      <c r="D70" s="547"/>
      <c r="E70" s="548"/>
      <c r="F70" s="208">
        <v>6</v>
      </c>
      <c r="G70" s="137" t="s">
        <v>11</v>
      </c>
      <c r="H70" s="546"/>
      <c r="I70" s="586" t="s">
        <v>168</v>
      </c>
    </row>
    <row r="71" spans="1:9" s="2" customFormat="1" ht="30.75" customHeight="1">
      <c r="A71" s="549"/>
      <c r="B71" s="550"/>
      <c r="C71" s="550"/>
      <c r="D71" s="550"/>
      <c r="E71" s="551"/>
      <c r="F71" s="140"/>
      <c r="G71" s="140"/>
      <c r="H71" s="546"/>
      <c r="I71" s="587"/>
    </row>
    <row r="72" spans="1:9" ht="15">
      <c r="A72" s="141"/>
      <c r="B72" s="141"/>
      <c r="C72" s="1"/>
      <c r="D72" s="1"/>
      <c r="E72" s="1"/>
      <c r="F72" s="1"/>
      <c r="G72" s="1"/>
      <c r="H72" s="1"/>
      <c r="I72" s="587"/>
    </row>
    <row r="78" spans="2:7" ht="15" customHeight="1">
      <c r="B78" s="142"/>
      <c r="E78" s="143"/>
      <c r="F78" s="143"/>
      <c r="G78" s="143"/>
    </row>
  </sheetData>
  <sheetProtection/>
  <mergeCells count="22">
    <mergeCell ref="D18:F18"/>
    <mergeCell ref="H18:I27"/>
    <mergeCell ref="A1:D1"/>
    <mergeCell ref="E1:F1"/>
    <mergeCell ref="D6:F6"/>
    <mergeCell ref="H6:I10"/>
    <mergeCell ref="A13:G13"/>
    <mergeCell ref="H28:I31"/>
    <mergeCell ref="A33:G33"/>
    <mergeCell ref="A50:A51"/>
    <mergeCell ref="C50:C51"/>
    <mergeCell ref="D50:E50"/>
    <mergeCell ref="F50:G50"/>
    <mergeCell ref="I51:I56"/>
    <mergeCell ref="I61:I64"/>
    <mergeCell ref="A67:G67"/>
    <mergeCell ref="A68:G68"/>
    <mergeCell ref="H68:H71"/>
    <mergeCell ref="A69:E69"/>
    <mergeCell ref="A70:E70"/>
    <mergeCell ref="I70:I72"/>
    <mergeCell ref="A71:E71"/>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&amp;L&amp;F&amp;R&amp;D</oddHeader>
    <oddFooter>&amp;R&amp;P(&amp;N)</oddFooter>
  </headerFooter>
  <rowBreaks count="1" manualBreakCount="1">
    <brk id="3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Naturvårdsverket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Efterbehandling 2013 alla län</dc:title>
  <dc:subject>Efterbehandling av förorenade områden</dc:subject>
  <dc:creator>Dixner, Daniel</dc:creator>
  <cp:keywords>efterbehandling</cp:keywords>
  <dc:description/>
  <cp:lastModifiedBy>User</cp:lastModifiedBy>
  <dcterms:created xsi:type="dcterms:W3CDTF">2014-03-18T07:58:08Z</dcterms:created>
  <dcterms:modified xsi:type="dcterms:W3CDTF">2015-03-21T13:18:03Z</dcterms:modified>
  <cp:category>efterbehandling</cp:category>
  <cp:version/>
  <cp:contentType/>
  <cp:contentStatus/>
</cp:coreProperties>
</file>